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Laura\Downloads\"/>
    </mc:Choice>
  </mc:AlternateContent>
  <xr:revisionPtr revIDLastSave="0" documentId="8_{B72C1AA4-1E56-490A-BC4B-4D32A3633BA2}" xr6:coauthVersionLast="47" xr6:coauthVersionMax="47" xr10:uidLastSave="{00000000-0000-0000-0000-000000000000}"/>
  <bookViews>
    <workbookView xWindow="-108" yWindow="-108" windowWidth="23256" windowHeight="12456" firstSheet="4" activeTab="7" xr2:uid="{00000000-000D-0000-FFFF-FFFF00000000}"/>
  </bookViews>
  <sheets>
    <sheet name="Master Part # and Description" sheetId="1" r:id="rId1"/>
    <sheet name="Sheet3" sheetId="3" state="hidden" r:id="rId2"/>
    <sheet name="Part Num for Berry Letter" sheetId="6" r:id="rId3"/>
    <sheet name="notes - product descriptions" sheetId="4" state="hidden" r:id="rId4"/>
    <sheet name="7-7-17 NRSW Quote" sheetId="7" r:id="rId5"/>
    <sheet name="Navy Bid 1-18-18" sheetId="8" r:id="rId6"/>
    <sheet name="FIRES 5-8-18" sheetId="9" r:id="rId7"/>
    <sheet name="Ricochet Custom Pricing 2019" sheetId="10" r:id="rId8"/>
  </sheets>
  <definedNames>
    <definedName name="_xlnm.Print_Titles" localSheetId="0">'Master Part # and Description'!$1:$4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0" l="1"/>
  <c r="G107" i="1" l="1"/>
  <c r="G106" i="1"/>
  <c r="G105" i="1"/>
  <c r="G104" i="1"/>
  <c r="G103" i="1"/>
  <c r="G101" i="1"/>
  <c r="F100" i="1"/>
  <c r="G100" i="1" s="1"/>
  <c r="G99" i="1"/>
  <c r="G96" i="1"/>
  <c r="G95" i="1"/>
  <c r="G94" i="1"/>
  <c r="G93" i="1"/>
  <c r="F93" i="1"/>
  <c r="G92" i="1"/>
  <c r="G17" i="9" l="1"/>
  <c r="G19" i="9"/>
  <c r="G18" i="9"/>
  <c r="G16" i="9"/>
  <c r="G14" i="9"/>
  <c r="F13" i="9"/>
  <c r="G13" i="9" s="1"/>
  <c r="G12" i="9"/>
  <c r="G9" i="9"/>
  <c r="G8" i="9"/>
  <c r="G7" i="9"/>
  <c r="F6" i="9"/>
  <c r="G6" i="9" s="1"/>
  <c r="G5" i="9"/>
  <c r="F5" i="8" l="1"/>
  <c r="E14" i="7" l="1"/>
  <c r="E13" i="7"/>
  <c r="E10" i="7" l="1"/>
  <c r="E9" i="7"/>
  <c r="E8" i="7"/>
  <c r="E7" i="7"/>
  <c r="G90" i="1" l="1"/>
  <c r="G89" i="1"/>
  <c r="F6" i="1" l="1"/>
  <c r="F5" i="1"/>
  <c r="G73" i="1" l="1"/>
  <c r="G72" i="1"/>
  <c r="G71" i="1"/>
  <c r="G70" i="1"/>
  <c r="G69" i="1"/>
  <c r="G68" i="1"/>
  <c r="G67" i="1"/>
  <c r="G66" i="1"/>
  <c r="G65" i="1"/>
  <c r="G64" i="1"/>
  <c r="G63" i="1"/>
  <c r="G62" i="1"/>
  <c r="G28" i="1"/>
  <c r="G27" i="1"/>
  <c r="G26" i="1"/>
  <c r="G25" i="1"/>
  <c r="G24" i="1"/>
  <c r="G23" i="1"/>
  <c r="G22" i="1"/>
  <c r="G21" i="1"/>
  <c r="G20" i="1"/>
  <c r="G19" i="1"/>
  <c r="G18" i="1"/>
  <c r="G17" i="1"/>
  <c r="G16" i="1"/>
  <c r="G15" i="1"/>
  <c r="G14" i="1"/>
  <c r="G13" i="1"/>
  <c r="G12" i="1"/>
  <c r="G11" i="1"/>
  <c r="G10" i="1"/>
  <c r="G9" i="1"/>
  <c r="G8" i="1"/>
  <c r="G7" i="1"/>
  <c r="G6" i="1"/>
  <c r="G5" i="1"/>
  <c r="G88" i="1"/>
  <c r="G87" i="1"/>
  <c r="G86" i="1"/>
  <c r="G85" i="1"/>
  <c r="G84" i="1"/>
  <c r="G83" i="1"/>
  <c r="G82" i="1"/>
  <c r="G81" i="1"/>
  <c r="G80" i="1"/>
  <c r="G79" i="1"/>
  <c r="G78" i="1"/>
  <c r="G77" i="1"/>
  <c r="G76" i="1"/>
  <c r="G75" i="1"/>
  <c r="G74" i="1"/>
</calcChain>
</file>

<file path=xl/sharedStrings.xml><?xml version="1.0" encoding="utf-8"?>
<sst xmlns="http://schemas.openxmlformats.org/spreadsheetml/2006/main" count="1104" uniqueCount="550">
  <si>
    <t>M2-ASSAULT</t>
  </si>
  <si>
    <t>PART #</t>
  </si>
  <si>
    <t>PART DESCRIPTION</t>
  </si>
  <si>
    <t>MM-GAS-C-111-A09</t>
  </si>
  <si>
    <t>MM-GAS-P-111-A09</t>
  </si>
  <si>
    <t>M2-STRIKE GEAR</t>
  </si>
  <si>
    <t>MM-GST-C-204-F31</t>
  </si>
  <si>
    <t>MM-GST-P-204-F31</t>
  </si>
  <si>
    <t>RICOCHET ATTACK GEAR</t>
  </si>
  <si>
    <t xml:space="preserve">Options for ASSAULT / STRIKE / and ATTACK </t>
  </si>
  <si>
    <t>CI-RNB-L</t>
  </si>
  <si>
    <t>LTR-2LY</t>
  </si>
  <si>
    <t>LTR-3LY</t>
  </si>
  <si>
    <t>LTR-2RO</t>
  </si>
  <si>
    <t>LTR-3RO</t>
  </si>
  <si>
    <t>TP-HDHL</t>
  </si>
  <si>
    <t>Pant Closure: Hook-&amp;-Dee / Hook-&amp;-Loop</t>
  </si>
  <si>
    <t>TP-HLZ</t>
  </si>
  <si>
    <t>Pant Closure: Hook-&amp;-Loop / Zipper in</t>
  </si>
  <si>
    <t>TP-RBZ</t>
  </si>
  <si>
    <t>Pant Closure: Removable Belt / Zipper (includes belt loops)</t>
  </si>
  <si>
    <t>SU-GEL-H</t>
  </si>
  <si>
    <t>Black, Padded, H-Back, Suspenders with Metal Clips</t>
  </si>
  <si>
    <t>SU-GSN-H</t>
  </si>
  <si>
    <t>Black, Padded, H-Back, Suspenders with Snaps</t>
  </si>
  <si>
    <t>T-R-AR-KN</t>
  </si>
  <si>
    <t>Ara-shield Knees (choice of Black or Gold)</t>
  </si>
  <si>
    <t>Removable Kombat Knee Pads w/ Silicon (1 Layer) &amp; Frame</t>
  </si>
  <si>
    <t>Removable Self Material  Knee Pads w/ Silicon (1 Layer) &amp; Frame</t>
  </si>
  <si>
    <t>Removable Channel  Knee Pads w/ Self Fabric &amp; Frame</t>
  </si>
  <si>
    <t>USAF STRUCTURAL GEAR - COAT</t>
  </si>
  <si>
    <t>MM2-GBS-C</t>
  </si>
  <si>
    <t>GBS-RP</t>
  </si>
  <si>
    <t>Radio Pocket</t>
  </si>
  <si>
    <t>GBS-MT</t>
  </si>
  <si>
    <t>Microphone Strap</t>
  </si>
  <si>
    <t>GBS-FHFS</t>
  </si>
  <si>
    <t>Flashlight Holder Hook &amp; Retainer Strap</t>
  </si>
  <si>
    <t>GBS-FH</t>
  </si>
  <si>
    <t xml:space="preserve">Flashlight Hook </t>
  </si>
  <si>
    <t>GBS-FS</t>
  </si>
  <si>
    <t>Flashlight Strap</t>
  </si>
  <si>
    <t>GBS-LTR</t>
  </si>
  <si>
    <t>USAF STRUCTURAL GEAR - PANT</t>
  </si>
  <si>
    <t>MM2-GBS-PAA</t>
  </si>
  <si>
    <t>MM2-GBS-PAB</t>
  </si>
  <si>
    <t>MM2-GBS-PAC</t>
  </si>
  <si>
    <t>MM2-GBS-PAD</t>
  </si>
  <si>
    <t>GBS-TL</t>
  </si>
  <si>
    <t>Three Section Tool Comp. Expansion Pocket</t>
  </si>
  <si>
    <t xml:space="preserve"> GBS-KP</t>
  </si>
  <si>
    <t>Replaceable Reinforced Knee Pads (pair)</t>
  </si>
  <si>
    <t>USAF PROXIMITY GEAR - COAT</t>
  </si>
  <si>
    <t>MM2-GBP-C</t>
  </si>
  <si>
    <t>GBP-RP</t>
  </si>
  <si>
    <t>GBP-MT</t>
  </si>
  <si>
    <t>GBP-FHFS</t>
  </si>
  <si>
    <t>GBP-FH</t>
  </si>
  <si>
    <t>USAF PROXIMITY  GEAR - PANT</t>
  </si>
  <si>
    <t>MM2-GBP-PAA</t>
  </si>
  <si>
    <t>MM2-GBP-PAB</t>
  </si>
  <si>
    <t>MM2-GBP-PAC</t>
  </si>
  <si>
    <t>MM2-GBP-PAD</t>
  </si>
  <si>
    <t>GBP-TL</t>
  </si>
  <si>
    <t>USAF STRUCTURAL &amp; PROXIMITY  SUSPENDERS</t>
  </si>
  <si>
    <t>GB-SUSP-XS</t>
  </si>
  <si>
    <t>GB-SUSP-S</t>
  </si>
  <si>
    <t>GB-SUSP-R</t>
  </si>
  <si>
    <t>GB-SUSP-L</t>
  </si>
  <si>
    <t>MM2-SIZE-M</t>
  </si>
  <si>
    <t>Mens’ Sizing Kit</t>
  </si>
  <si>
    <t>MM2-SIZE-W</t>
  </si>
  <si>
    <t>Womens’ Sizing Kit</t>
  </si>
  <si>
    <t>MAXIMUM MOBILITY PRIME</t>
  </si>
  <si>
    <t>MM-GPR-C-111-A09</t>
  </si>
  <si>
    <t>MM-GPR-P-111-A09</t>
  </si>
  <si>
    <t>REFLEX</t>
  </si>
  <si>
    <t>STRUCTURAL  - CUSTOM QUOTES</t>
  </si>
  <si>
    <t>MM-GCUS-C-117-A09</t>
  </si>
  <si>
    <t>MM-GCUS-P-117-A09</t>
  </si>
  <si>
    <t>STRIKE Structural Coat - Brown</t>
  </si>
  <si>
    <t>STRIKE Structural Pant - Brown</t>
  </si>
  <si>
    <t>ATTACK Structural Pant - Tan</t>
  </si>
  <si>
    <t>ATTACK Structural Coat - Tan</t>
  </si>
  <si>
    <t>ATTACK Structural Pant - Black</t>
  </si>
  <si>
    <t>ATTACK Structural Coat - Black</t>
  </si>
  <si>
    <t xml:space="preserve">Letter Patch </t>
  </si>
  <si>
    <t>3M 2” Lettering – Lime Yellow</t>
  </si>
  <si>
    <t>3M 3” Lettering – Lime Yellow</t>
  </si>
  <si>
    <t>3M 2” Lettering – Red Orange</t>
  </si>
  <si>
    <t>3M 3” Lettering – Red Orange</t>
  </si>
  <si>
    <t>Padded, H-Back, Suspenders with Metal Clips</t>
  </si>
  <si>
    <t>Padded, H-Back, Suspenders with Snaps</t>
  </si>
  <si>
    <t>Ara-shield Knee Reinforcement</t>
  </si>
  <si>
    <t>Removable Kombat Knee</t>
  </si>
  <si>
    <t xml:space="preserve">Removable Self Material  Knee </t>
  </si>
  <si>
    <t xml:space="preserve">Removable Channel  Knee </t>
  </si>
  <si>
    <t>Pant Closure: Removable Belt / Zipper</t>
  </si>
  <si>
    <t>USAF STRUCTURAL GEAR – COAT, all inclusive</t>
  </si>
  <si>
    <t>USAF STRUCTURAL GEAR – COAT, stripped down</t>
  </si>
  <si>
    <t>Additional 3M 2” Letters</t>
  </si>
  <si>
    <t>USAF STRUCTURAL GEAR  - PANT W/Sewn-in Reinforced Knee &amp; Bellow Search Pockets</t>
  </si>
  <si>
    <t xml:space="preserve">USAF STRUCTURAL GEAR  - PANT W/Sewn-in Reinforced Knee </t>
  </si>
  <si>
    <t>USAF STRUCTURAL GEAR – PANT with Replaceable Reinforced Knee &amp; Bellow Search Pockets</t>
  </si>
  <si>
    <t xml:space="preserve">USAF STRUCTURAL GEAR – PANT with Replaceable Reinforced Knee </t>
  </si>
  <si>
    <t>USAF PROXIMITY GEAR – COAT, all inclusive</t>
  </si>
  <si>
    <t>USAF PROXIMITY GEAR  - PANT with Sewn-in Reinforced Knee &amp; Bellow Search Pockets</t>
  </si>
  <si>
    <t>USAF PROXIMITY GEAR – PANT with Sewn-in reinforced Knee</t>
  </si>
  <si>
    <t>USAF PROXIMITY GEAR – PANT with Replaceable Reinforced Knee &amp; Bellow Search Pockets</t>
  </si>
  <si>
    <t xml:space="preserve">USAF PROXIMITY GEAR – PANT with Replaceable Reinforced Knee </t>
  </si>
  <si>
    <t>PRIME - Maximum Mobility - Omni PANT - Brown</t>
  </si>
  <si>
    <t>PRIME - Maximum Mobility - Omni COAT - Brown</t>
  </si>
  <si>
    <t>PRIME - Maximum Mobility - Omni PANT - Black</t>
  </si>
  <si>
    <t>PRIME - Maximum Mobility - Omni COAT - Black</t>
  </si>
  <si>
    <t>Ricochet Reflex - COAT - Black</t>
  </si>
  <si>
    <t>Ricochet Reflex - PANT - Black</t>
  </si>
  <si>
    <t>Ricochet Reflex - COAT - Tan</t>
  </si>
  <si>
    <t>Ricochet Reflex - PANT - Tan</t>
  </si>
  <si>
    <t>Maximum Mobility - PANT Custom Quote</t>
  </si>
  <si>
    <t>Maximum Mobility - COAT Custom Quote</t>
  </si>
  <si>
    <t>DETAILED PART DESCRIPTION</t>
  </si>
  <si>
    <t>GBS-KP</t>
  </si>
  <si>
    <t>Technical Rescue COAT - Standard, Tan Nomex</t>
  </si>
  <si>
    <t>Technical Rescue COAT - Premium, Millenia</t>
  </si>
  <si>
    <t>Technical Rescue PANT - Premium, Millenia</t>
  </si>
  <si>
    <t>Technical Rescue COAT - Premium, Tan Nomex</t>
  </si>
  <si>
    <t>Technical Rescue PANT - Premium, Tan Nomex</t>
  </si>
  <si>
    <t>Technical Rescue COAT - Standard, Millenia</t>
  </si>
  <si>
    <t>Technical Rescue PANT - Standard, Millenia</t>
  </si>
  <si>
    <t>Technical Rescue PANT - Standard, Tan Nomex</t>
  </si>
  <si>
    <t>Technical Rescue COAT - Standard, Navy Nomex</t>
  </si>
  <si>
    <t>Technical Rescue PANT - Standard, Navy Nomex</t>
  </si>
  <si>
    <t>Technical Rescue COAT - Standard, Black Nomex</t>
  </si>
  <si>
    <t>Technical Rescue PANT - Standard, Black Nomex</t>
  </si>
  <si>
    <t>SR-602G-J-ST</t>
  </si>
  <si>
    <t>SR-602G-P-ST</t>
  </si>
  <si>
    <t>SR-601G-J3-ST</t>
  </si>
  <si>
    <t>SR-601G-P3-ST</t>
  </si>
  <si>
    <t>SR-601G-J1-ST</t>
  </si>
  <si>
    <t>SR-601G-P1-ST</t>
  </si>
  <si>
    <t>SR-601G-J2-ST</t>
  </si>
  <si>
    <t>SR-601G-P2-ST</t>
  </si>
  <si>
    <t>SR-602G-J-PM</t>
  </si>
  <si>
    <t>SR-602G-P-PM</t>
  </si>
  <si>
    <t>SR-601G-J3-PM</t>
  </si>
  <si>
    <t>SR-601G-P3-PM</t>
  </si>
  <si>
    <t>Date Added</t>
  </si>
  <si>
    <t>LIST PRICE</t>
  </si>
  <si>
    <t>ADS PRICE</t>
  </si>
  <si>
    <t>% DISCOUNT</t>
  </si>
  <si>
    <r>
      <t xml:space="preserve">TECHNICAL RESCUE - </t>
    </r>
    <r>
      <rPr>
        <b/>
        <sz val="12"/>
        <color rgb="FF000000"/>
        <rFont val="Times New Roman"/>
        <family val="1"/>
      </rPr>
      <t>PREMIUM</t>
    </r>
  </si>
  <si>
    <r>
      <t xml:space="preserve">TECHNICAL RESCUE - </t>
    </r>
    <r>
      <rPr>
        <b/>
        <sz val="12"/>
        <rFont val="Times New Roman"/>
        <family val="1"/>
      </rPr>
      <t>STANDARD</t>
    </r>
  </si>
  <si>
    <t>TR-DRD</t>
  </si>
  <si>
    <t>Drag Rescue Device for Coat</t>
  </si>
  <si>
    <t>Replaced by ASSAULT &amp; STRIKE</t>
  </si>
  <si>
    <t>Replaced by ATTACK</t>
  </si>
  <si>
    <t>Maximum Mobility Strike - Coat with Omni Elite II - Brown, Outer Shell and a Synergy 2L with Black CROSSTECH 2L Liner System  NFPA Hi-Vis 3" trim pattern (LY or RO), reflective, double stitched - Zipper Closure with hook and loop on flap, Two 8" x 8" x 2" semi bellows pockets reinforced with Kevlar, flashlight holder and 8" x 3.5" x 2" radio pocket. Three to five letters and a removeable name badge included</t>
  </si>
  <si>
    <t>Maximum Mobility Strike - Pant with Omni Elite II - Brown, Outer Shell and a Synergy 2L with Black CROSSTECH 2L Liner System  NFPA basic 3" trim pattern (LY or RO) - Two 8" x 8" x 2" full bellows pockets reinforced with Kevlar, padded knee - reinforced with Arashield and H-Back Suspenders parachute style</t>
  </si>
  <si>
    <t>MM-GFRS-C-106-F32</t>
  </si>
  <si>
    <t>MM-GFRSNB-C-106-F32</t>
  </si>
  <si>
    <t>MM-GFRS-P-106-F32</t>
  </si>
  <si>
    <t>Ricochet FIRES Proximity Coat</t>
  </si>
  <si>
    <t>Ricochet FIRES Proximity Pant</t>
  </si>
  <si>
    <t>MM-GFRS-P-502-A09</t>
  </si>
  <si>
    <t>MM-GFRS-C-502-A09</t>
  </si>
  <si>
    <t>Ricochet FIRES - PROXIMITY</t>
  </si>
  <si>
    <t>M2 ASSAULT Structural Coat</t>
  </si>
  <si>
    <t>M2 ASSAULT Structural Pant</t>
  </si>
  <si>
    <t>M2 STRIKE Structural Coat - Black</t>
  </si>
  <si>
    <t>M2 STRIKE Structural Pant - Black</t>
  </si>
  <si>
    <t>M2 STRIKE Structural Coat - Brown</t>
  </si>
  <si>
    <t>M2 STRIKE Structural Pant - Brown</t>
  </si>
  <si>
    <t>USAF Contract Only</t>
  </si>
  <si>
    <t>NA</t>
  </si>
  <si>
    <t>MM2-GBS-CX</t>
  </si>
  <si>
    <t>MM2-GBP-CX</t>
  </si>
  <si>
    <t>Date Removed</t>
  </si>
  <si>
    <t>2.1.1. The coat design shall be assembled to facilitate maximum unencumbered ease of movement across the shoulders, chest, and arms with the least amount of coat rise and restriction offered by the manufacturer utilizing no less than three separate panels. Coat shall provide a contoured fit and align at the seams with double stitching with Nomex® or equal flame resistant meta-aramid thread. The baseline coat length shall be no longer than 32-inches while shorter and longer lengths shall be available for sizing of tall and short personnel. Coat length may be longer in the back than in the front to facilitate interfacing requirements. The bottom hem of the coat shall be finished with a double row of stitching.</t>
  </si>
  <si>
    <t>2.1.2. Collar &amp; Throat Tab/Strap. The collar shall consist of a four-layer construction. The collar shall be minimum 3¼-inches high and lengthened to size. The front edges of the collar shall extend up so that no gap occurs at the throat. Where installed, all hook and loop fastener shall be oriented to prevent exposure to the environment. The throat tab/strap and/or collar shall facilitate adjustment when in the closed position and while wearing a breathing apparatus mask. If throat tab/strap is provided, it shall be able to be stored without creating interference to the user when not in use. A hanger loop shall be sewn to the top inside rear of the collar at the center, and be constructed to withstand hanging the full weight of the coat plus any gear typically attached when stored.</t>
  </si>
  <si>
    <t>2.1.3. Inside Coat Pocket. A pocket measuring no less than 7-inch by 9-inch or greater than 9-inch by 9-inch, constructed of thermal liner material and lined with moisture barrier material, shall be affixed to the inside of the coat thermal liner on the left side with the pocket thermal liner and moisture barrier bound together around the perimeter.</t>
  </si>
  <si>
    <t>2.1.4. Front/Inside Facings. Separate facings shall measure 2-3-inches wide from collar to hem, and double stitched to the body panels. The facing composite shall be comprised of CROSSTECH® Black 2-layer moisture barrier material or equivalent and outer shell material. The coat thermal liner and moisture barrier shall be attached to the coat facings by means of snap fasteners.</t>
  </si>
  <si>
    <t>2.1.5. Front Closure System. The coat shall be closed by means of a #10 heavy duty high temperature smooth-gliding non-conductive zipper made with plastic (polyacetal resin) that aligns each front facing. The teeth of the zipper shall be mounted on Nomex® or equal flame resistant meta-aramid tape. The storm flap shall measure 3-3½-inches wide and shall be centered. The outside storm flap shall include at least 1-layer of CROSSTECH® Black 2-layer moisture barrier material or equivalent and reinforced at both ends with bar-tacks. The storm flap shall close over the left and right coat body panels and shall be secured with fire resistant hook and loop fastener tape. A piece of fire resistant hook and loop fastener tape shall be installed along the leading edge of the storm flap on the underside. A corresponding piece of fire resistant hook and loop fastener tape shall be sewn to the front body panel and positioned to engage the loop fastener tape when the storm flap is closed over the front of the coat.</t>
  </si>
  <si>
    <t>2.1.6. Sleeves. The sleeves shall be shaped so as to provide a contoured fit following the natural flex of the arm at rest. The sleeve design shall facilitate the maximum unencumbered ease of movement across the shoulders, elbows, and arms with the least amount of coat rise and restriction offered by the manufacturer and properly interface with gauntlet style gloves.</t>
  </si>
  <si>
    <t>2.1.7. Sleeve Cuff Reinforcements. The sleeve cuffs shall be reinforced with Ara-shield® reinforcement fabric or equivalent material. Material shall be black in color and not be less than 2-inches in width and folded in half, approximately one half inside and one half outside the sleeve end and stitched to the sleeve end.</t>
  </si>
  <si>
    <t>2.1.8.  Wristlets/Sleeve Wells. Wristlets shall be constructed of a PBI blended Kevlar® or PBI blended Nomex® knit material with hand and wrist guards (over the hand) and separate thumbhole with an approximate diameter of 2-inches shall be recessed approximately 1-inch from the leading edge. Flame resistant barrier material impervious to fluids shall be incorporated to the inside of the sleeve shell to prevent fluids from entering the sleeve’s arm and wrist area. The wristlet and coat sleeve interface shall be designed so that it will not permit a gap in thermal protection and properly interfaces with gauntlet style gloves.</t>
  </si>
  <si>
    <t>2.1.9.  Liner Elbow Thermal Enhancement. An additional layer of thermal liner material shall be sewn to the elbow area and stitched to the thermal liner layer only. The finished dimension shall be approximately 5-inches by 7-inches.</t>
  </si>
  <si>
    <t>2.1.10. Liner Shoulder and Upper Back Thermal Enhancement. An additional layer of thermal liner material shall provide shoulder and upper back thermal enhancement to provide greater conductive and compressive heat resistance (CCHR) protection IAW NFPA 1971. Material shall extend over the top of each shoulder side to side from the collar to the sleeve seems. The material shall extend over the front approximately 5-inches and the back approximately 7½-inches and stitched to the thermal liner only.</t>
  </si>
  <si>
    <t>2.1.11. Drag Rescue Device (DRD). The DRD shall be constructed of 1½-inch wide Kevlar® or equivalent strap. The DRD shall have the ability to be “reset” without doffing the coat to reset the strap system. Access to the DRD strap will be through a covered access opening between the shoulders on the upper back with the flap secured by a fire resistant hook and loop fastener tape. When a Self-Contained Breathing Apparatus (SCBA) is worn, access or function of DRD strap, access opening, or flap shall not be impeded. The outside flap shall be constructed of outer shell material and have a NFPA-compliant 3M Scotchlite™ or equivalent retroreflective and fluorescent material patch or trim sewn to the outside of the flap to identify it as the DRD.</t>
  </si>
  <si>
    <t>2.1.12. Liner Access Opening (Coat). Liner access shall be through an opening large enough to facilitate complete moisture barrier and liner inspection and securely close to prevent soiling. The thermal liner and moisture barrier shall be completely removable from the coat’s outer shell.</t>
  </si>
  <si>
    <t>2.1.13. Method of Thermal Liner/Moisture Barrier Attachment for Coat. The thermal liner/moisture barrier shall be secured to each coat facing and sleeve with snap fasteners. The outside perimeter of the moisture barrier and thermal liner layers shall be finished and securely bound.</t>
  </si>
  <si>
    <t>2.1.14.  Retroreflective Fluorescent Trim. The trim shall be 3M Scotchlite™ or equal retroreflective and fluorescent 3-inch lime/yellow with silver center stripe to enhance nighttime and daytime visibility. Each coat sleeve shall have one (1) stripe below each elbow and two (2) horizontal stripes on the coat body in accordance with NFPA 1971-13 figure 6.2.3 option #1. The reflective trim shall run over pockets and be sewn to the outer shell with a flame resistant meta-aramid Nomex® or equal thread with the ends secured into seams.</t>
  </si>
  <si>
    <t>2.1.15. Cargo/Hand Warmer Expansion (Bellows) Pockets. One (1) pocket shall be provided and double stitched to the bottom of each front body panel where it can be fully utilized when used with an SCBA. The 2-inch expansion pocket shall measure no less than 8-inch wide by 8-inch high or greater than 10-inch wide by 10-inch high. For 32 inch baseline or shorter coat lengths –trim shall run over the bottom of the pockets. For 26-inch coat lengths –expansion pockets shall be either 10-inch wide by 6-inch high or 8-inches wide by 6-inches high. Two rust resistant metal drain grommets shall be installed in the bottom of each expansion pocket. Lower half of each pocket shall be reinforced with a layer of Kevlar® or equivalent on the inside. Pocket flaps shall be constructed of two layers of outer shell material approximately ½-inch wider than the pocket. Upper pocket corners shall be reinforced with back-tacks and pocket flaps shall be reinforced with bar-tacks. Two pieces of non-flammable and fire resistant hook and loop fastener tape shall be placed vertically on the inside of each pocket flap (one piece on each end). Two corresponding pieces of fire resistant hook and loop fastener tape shall be installed horizontally on the outside of each pocket near the top (one piece on each end) and positioned to engage the hook fastener tape. Additionally, a separate hand warmer pocket compartment shall be provided behind the expandable cargo pocket (between the outer shell and cargo pocket). This compartment shall be accessed from the rear of the pocket and lined with flame resistant meta-aramid Nomex® or equal fleece.</t>
  </si>
  <si>
    <t>2.1.16.  Radio Pocket. A portable radio pocket option shall be provided for either the left or right chest. The 2.5-inches deep pocket shall measure approximately 3.5-inches wide by 8-inches high and double stitched to the outer shell with one drainage grommet in the bottom of the pocket. The flap shall be two layers of outer shell material ¼-inch wider than the pocket width and notched on each side to accommodate a radio antenna from either side. Flap length shall measure 6-inches in length and secure by means of fire resistant hook and loop fastener tape. Flap hook and loop tape shall be 3-inches in length to facilitate adjustable closure. The pocket shall be lined with impervious barrier material and placed between the two layers of outer shell material in the pocket flap.</t>
  </si>
  <si>
    <t>2.1.17. Microphone Straps. Two (2) straps shall be constructed of outer shell material. One (1) shall be mounted above the radio pocket and the other above the flashlight hook on the opposite chest. The microphone straps shall be 1-inch by 2-inches and sewn to the coat using two rows of stitching at the ends only.</t>
  </si>
  <si>
    <t>2.1.18.  Flashlight Holder Hook and Retainer Strap. A flashlight holder hook and strap shall be provided and positioned on the opposite chest chosen from the portable radio pocket.</t>
  </si>
  <si>
    <t>2.1.18.1. Flashlight Hook. Hook shall face downward and inward and be triple riveted or bartacked with double thickness leather or Ara-Shield reinforcement in a vertical position to accept the clip of a flashlight.</t>
  </si>
  <si>
    <t>2.1.18.2. Flashlight retainer Strap.  The retainer strap shall be a double thickness of outer shell material approximately 2-inches tall by 12-inches wide and double stitched to the coat at the middle of the strap, approximately 6-inches below the flashlight hook.  1 1/2 -inch by 6-inch fire resistant hook and loop fastener tape shall be stitched to secure the loose ends and secure the flashlight barrel.</t>
  </si>
  <si>
    <t>2.1.19. No Upper Chest Options. An option shall be provided for no radio pocket, microphone straps, and flashlight holder hook with retainer strap.</t>
  </si>
  <si>
    <t>2.1.19.1.  No Radio Pocket Option. An option shall be provided for no radio pocket.</t>
  </si>
  <si>
    <t>2.1.19.2.  No Microphone Straps Option. An option shall be provided for no microphone straps.</t>
  </si>
  <si>
    <t>2.1.19.3. No Flashlight Holder Hook and Retainer Strap Option. An option shall be provided for no flashlight holder hook with retainer strap.</t>
  </si>
  <si>
    <t>2.1.20. American Flag – Right Sleeve. A Nomex® or equal flame resistant meta-aramid embroidered American flag or patch that measuring approximately 2½-inches high by 3½-inches wide shall be located on the right upper sleeve and oriented so the field of stars are to the top right corner.</t>
  </si>
  <si>
    <t>2.1.21.  Sewn on Retroreflective Lettering. An option shall be provided for up to a maximum of 4 3-inch lime/yellow retroreflective and fluorescent 3M Scotchlite™ or equivalent block letters located on the upper back approximately centered between shoulder blades to enhance nighttime and daytime visibility. Contractor shall request customer specify one of the following options: USAF, USA, ARMY, USN, NAVY, or no lettering when order is placed.</t>
  </si>
  <si>
    <t>2.1.22. Coat Name Patch. A removable hanging name patch shall be constructed of a double layer of outer shell material and attach to the rear inside hem of the coat with a combination of snap fasteners and fire resistant hook and loop fastener tape. Letters shall be 3-inch lime/yellow retroreflective and fluorescent 3M Scotchlite™ or equivalent to enhance nighttime and daytime visibility. Contractor shall request customer specify up to 12 letters per patch when order is placed.</t>
  </si>
  <si>
    <t>3. STRUCTURAL FIRE FIGHTING PANTS</t>
  </si>
  <si>
    <t>3.1. Body. The pant design shall be assembled to facilitate the maximum unencumbered ease of movement across the seat, knee and legs with the least amount of leg cuff rise and restriction. Pants shall provide a contoured fit and align at the seams and inseams with double stitching of Nomex® or equal flame resistant meta-aramid thread.</t>
  </si>
  <si>
    <t>3.2. Pant Rise. The rear pant rise shall exceed the front pant rise by approximately 3 to 7 inches to facilitate a 32-inch coat length and assure no gap in thermal protection.</t>
  </si>
  <si>
    <t>3.3. Pant Moisture Barrier/ Thermal Liner Attachment. The moisture barrier/thermal liner shall separate completely from the outer shell. Snap fasteners or a combination of snap fasteners and fire resistant hook and loop fastener tape shall be provided along the waistband to secure it to the shell. The moisture barrier/thermal liner legs shall anchor to the shell with tabs and snap fasteners.</t>
  </si>
  <si>
    <t>3.4. Liner Access Opening (Pants). Liner access shall be through an opening large enough to facilitate complete moisture barrier and liner inspection. This opening shall be completely secured with two strips of fire resistant hook and loop fastener or overlapped and secured. The thermal liner and moisture barrier shall be completely removable from the outer shell.</t>
  </si>
  <si>
    <t>3.5. Retroreflective Fluorescent Trim. The trim shall be 3M Scotchlite™ or equal retroreflective and fluorescent 3-inch lime/yellow with silver center stripe to enhance nighttime and daytime visibility. Each leg shall have one (1) stripe encircle each leg below the knee with a single vertical strip of trim running up each outside pant leg along the seam from the top edge of the horizontal stripe to the waistline. Vertical trim shall not run over pockets. The bottom horizontal stripe shall be located approximately 3-inches above the cuff and shall run over pockets and be sewn to the outer shell with a flame resistant meta-aramid Nomex® or equal thread with the ends secured into seams.</t>
  </si>
  <si>
    <t>3.6. External/Internal Fly Flap. The fly flap shall measure 3-3½-inches wide and be centered to cover the zipper. The outside fly flap shall include at least 1-layer of CROSSTECH® Black 2-layer moisture barrier material or equivalent and reinforced at both ends with bar-tacks. The flap shall secure in a closed position utilizing a strip of fire resistant hook and loop fastener tape. A waistband snap fastener shall also be installed to secure the pants in the closed position.</t>
  </si>
  <si>
    <t>3.7. Belt System. A 2-inch wide black Nomex® or equivalent belt with an adjustable hi-temperature thermoplastic quick-release buckle will be provided. The belt shall run through a series of tunnels or belt loops for attachment to the pants. Belt loops or tunnels shall be located on each side approximately 2-inches from the front opening for storage of the belt tab.</t>
  </si>
  <si>
    <t>3.8. Knee Construction. The knee design shall be constructed to facilitate the maximum unencumbered ease of movement across the knee with the least amount of pant rise and restriction offered by the manufacturer to insure no restriction of movement. The knee design shall incorporate liner knee thermal enhancement, internal knee padding, and two (2) options for outer shell knee reinforcements.</t>
  </si>
  <si>
    <t>3.8.1. Liner Knee Thermal Enhancement. An additional layer of thermal liner material and flame resistant barrier material impervious to fluids shall be sewn to the knee area.</t>
  </si>
  <si>
    <t>3.8.2. Internal Knee Padding. Padding for the knees shall be accomplished with one layer of silicone foam padding placed between the thermal liner and the moisture barrier. The padding shall be cellular silicone foam material ¼-inch thick with a density of at least 20 lb./ft3 and flame resistant.  The padding shall not melt, drip, separate, ignite, or become brittle when exposed to 500°F for 5 minutes.  The padding shall also retain its shape after long periods of kneeling and not stayed compressed.</t>
  </si>
  <si>
    <t>3.8.3. Knee Reinforcements. The knee design shall consist of two offerings: 1.) Outer shell knee reinforcement shall be sewn into the pants (as referenced in 3.8.3.1.) and 2.) Outer shell knee reinforcements shall be replaceable/removable (as referenced in 3.8.3.2).</t>
  </si>
  <si>
    <t>3.8.3.1. Option 1 – Knee Reinforcement- Sewn In. The knee shall be reinforced with a layer of Ara-shield® or equivalent material. The knee reinforcement shall be black in color and measure 9-inches wide by 12-inches high and shall be double stitched to the outside of the outer shell in the knee area.</t>
  </si>
  <si>
    <t>3.8.3.2 Option 2 – Replaceable/Removable Knee Reinforcement. The knee reinforcement shall be replaceable/removable with an outer shell layer of black Ara-shield® or equivalent material and shall attach securely to the knee area with fire resistant hook and loop fastener tape on all sides of the knee pad.</t>
  </si>
  <si>
    <t>3.8.3.2.1 Replaceable/Removable Knee Reinforcements. The contractor shall provide replaceable/removable knee reinforcements as a replacement part upon request.</t>
  </si>
  <si>
    <t>3.9. Expansion Pockets. One (1) pocket shall be provided and double stitched to the side of each leg above the knee. The 2-inch expansion pocket shall measure no less than 8-inches wide by 8-inches high or greater than 10-inches wide by 10-inches high. The lower 5-inches of the inside of each pocket shall be reinforced with a layer of Kevlar® or equivalent. Two rust resistant metal drain grommets shall be installed in the bottom of each expansion pocket. Pocket flaps shall be constructed of two layers of outer shell material approximately ½-inch wider than the pocket and measure approximately 3 inches larger than the pocket expansion. Upper pocket corners shall be reinforced with back-tacks and pocket flaps shall be reinforced with bar-tacks. Two pieces of fire resistant hook and loop fastener tape shall be placed vertically on the inside of each flap (one piece on each end). Two corresponding pieces of fire resistant hook and loop fastener tape shall be installed horizontally on the outside of each pocket near the top (one piece on each end).</t>
  </si>
  <si>
    <t>3.9.1. Three Section Tool Compartment (Right Side). The right expansion pocket shall incorporate a tool pocket constructed of Kevlar® or equivalent measuring approximately 8-inches high by 10-inches wide. Three pockets shall be installed on the inside of the pocket with double stitching and measure 8-inches high, approximately 3-inches wide each and set side-by-side.</t>
  </si>
  <si>
    <t>3.10.2. Option 2 – Bellow Search Pockets included. A bellowed pocket, measuring approximately 2-inches deep by 5-inches wide by 8-inches high shall be double stitched to the side (approximately centered over the side seam) of each leg below the knee. The inside bottom 5-inches of each pocket shall be reinforced with a layer of Kevlar® or equivalent. One rust resistant metal drain grommet shall be installed in the bottom of each pocket. The pocket flap shall be constructed of two layers of outer shell material and extend approximately ½-inch wider than the pocket. The pocket flaps shall be closed by means of fire resistant hook and loop fastener tape. One piece of fire resistant hook and loop fastener tape shall be installed vertically on the inside center of each pocket flap. A corresponding piece of fire resistant hook and loop fastener tape shall be installed horizontally on the outside of each pocket near the top center to engage the flap hook and fastener tape.</t>
  </si>
  <si>
    <t>3.11. Pant Cuff Reinforcements. Pant cuffs shall be reinforced with Ara-shield® or equivalent. The cuff reinforcements shall be black in color and not be less than 2-inches in total width and folded in half so that approximately one half is inside and one half is outside of the leg cuff.</t>
  </si>
  <si>
    <t>3.12. Reverse Boot Cut. The outer shell pant leg cuffs will be constructed such that the back of the leg is approximately 1-inch shorter than the front. The liner will also have a reverse boot cut at the rear of the cuff and a concave cut at the front.</t>
  </si>
  <si>
    <t>2.1. Body. The coat design shall be assembled to facilitate maximum unencumbered ease of movement across the shoulders, chest, and arms with the least amount of coat rise and restriction offered by the manufacturer utilizing no less than three separate panels. Coat shall provide a contoured fit and align at the seams with double stitching with Nomex® or equal flame resistant meta-aramid thread. The baseline coat length shall be no longer than 32-inches while shorter and longer lengths shall be available for sizing of tall and short personnel. Coat length may be longer in the back than in the front to facilitate interfacing requirements. The bottom hem of the coat shall be finished with a double row of stitching.</t>
  </si>
  <si>
    <t>2.2. Collar and Throat Tab/Strap. The collar shall consist of a four-layer construction. The collar shall be minimum 3¼-inches high and lengthened to size. The front edges of the collar shall extend up so that no gap occurs at the throat. Where installed, all hook and loop fastener shall be oriented to prevent exposure to the environment. The throat tab/strap and/or collar shall facilitate adjustment when in the closed position and while wearing a breathing apparatus mask. If throat tab/strap is provided, it shall be able to be stored without creating interference to the user when not in use. A hanger loop shall be sewn to the top inside rear of the collar at the center, and be constructed to withstand hanging the full weight of the coat plus any gear typically attached when stored.</t>
  </si>
  <si>
    <t>2.3. Inside Coat Pocket. A pocket measuring no less than 7-inch by 9-inch or greater than 9-inch by 9-inch, constructed of thermal liner material and lined with moisture barrier material, shall be affixed to the inside of the coat thermal liner on the left side with the pocket thermal liner and moisture barrier bound together around the perimeter.</t>
  </si>
  <si>
    <t>2.4. Front/Inside Facings. Separate facings shall measure 2-3-inches wide from collar to hem, and double stitched to the body panels. The facing composite shall be comprised of CROSSTECH® Black 2-layer moisture barrier material or equivalent and outer shell material. The coat thermal liner and moisture barrier shall be attached to the coat facings by means of snap fasteners.</t>
  </si>
  <si>
    <t>2.5. Front Closure System. The coat shall be closed by means of a #10 heavy duty high temperature smooth-gliding non-conductive zipper made with plastic (polyacetal resin) that aligns each front facing. The teeth of the zipper shall be mounted on Nomex® or equal flame resistant meta-aramid tape. The storm flap shall measure 3-3½-inches wide and shall be centered. The outside storm flap shall include at least 1-layer of CROSSTECH® Black 2-layer moisture barrier material or equivalent and reinforced at both ends with bar-tacks. The storm flap shall close over the left and right coat body panels and shall be secured with fire resistant hook and loop fastener tape. A piece of fire resistant hook and loop fastener tape shall be installed along the leading edge of the storm flap on the underside. A corresponding piece of fire resistant hook and loop fastener tape shall be sewn to the front body panel and positioned to engage the loop fastener tape when the storm flap is closed over the front of the coat.</t>
  </si>
  <si>
    <t>2.6. Sleeves. The sleeves shall be shaped so as to provide a contoured fit following the natural flex of the arm at rest. The sleeve design shall facilitate the maximum unencumbered ease of movement across the shoulders, elbows, and arms with the least amount of coat rise and restriction offered by the manufacturer and properly interface with gauntlet style gloves.</t>
  </si>
  <si>
    <t>2.7. Sleeve Cuff Reinforcements. The sleeve cuffs shall be reinforced with Ara-shield® reinforcement fabric or equivalent material. The cuff reinforcements shall be black in color and not be less than 2-inches in total width and folded in half, approximately one half inside and one half outside the sleeve end and stitched to the sleeve end.</t>
  </si>
  <si>
    <t>2.8. Wristlets/Sleeve Wells. Wristlets shall be constructed of a PBI blended Kevlar® or PBI blended Nomex® knit material with hand and wrist guards (over the hand) and separate thumbhole with an approximate diameter of 2-inches shall be recessed approximately 1-inch from the leading edge. Flame resistant barrier material impervious to fluids shall be incorporated to the inside of the sleeve shell to prevent fluids from entering the sleeve’s arm and wrist area. The wristlet and coat sleeve interface shall be designed so that it will not permit a gap in thermal protection and properly interfaces with gauntlet style gloves.</t>
  </si>
  <si>
    <t>2.9.  Liner Elbow Thermal Enhancement. An additional layer of thermal liner material shall be sewn to the elbow area and stitched to the thermal liner layer only. The finished dimension shall be approximately 5-inches by 7-inches.</t>
  </si>
  <si>
    <t>2.10. Liner Shoulder and Upper Back Thermal Enhancement. An additional layer of thermal liner material shall provide shoulder and upper back thermal enhancement to provide greater conductive and compressive heat resistance (CCHR) protection IAW NFPA 1971. Material shall extend over the top of each shoulder side to side from the collar to the sleeve seems. The material shall extend over the front approximately 5-inches and the back approximately 7½-inches and stitched to the thermal liner only.</t>
  </si>
  <si>
    <t>2.11. Drag Rescue Device (DRD). The DRD shall be constructed of 1½-inch wide Kevlar or equivalent strap. The DRD shall have the ability to be “reset” without doffing the coat to reset the strap system. Access to the DRD strap will be through a covered access opening constructed of outer shell material located between the shoulders on the upper back. The flap shall secure by a fire resistant hook and loop fastener tape. When a SCBA is worn, access or function of DRD strap, access opening, or flap shall not be impeded.</t>
  </si>
  <si>
    <t>2.12. Liner Access Opening (Coat). Liner Access Opening (Coat). Liner access shall be through an opening large enough to facilitate complete moisture barrier and liner inspection and securely close to prevent soiling. The thermal liner and moisture barrier shall be completely removable from the coat’s outer shell.</t>
  </si>
  <si>
    <t>2.13.  Method of Thermal Liner/Moisture Barrier Attachment for Coat. The thermal liner/moisture barrier shall be secured to each coat facing and sleeve with snap fasteners. The outside perimeter of the moisture barrier and thermal liner layers shall be finished and securely bound.</t>
  </si>
  <si>
    <t>2.14. Cargo/Hand Warmer Expansion (Bellows) Pockets. One (1) pocket shall be provided and double stitched to the bottom of each front body panel where it can be fully utilized when used with an SCBA. The 2-inch expansion pocket shall measure no less than 8-inch wide by 8-inch high or greater than 10-inch wide by 10-inch high. For 26-inch coat lengths –expansion pockets shall be either 10-inch wide by 6-inch high or 8-inches wide by 6-inches high. Two rust resistant metal drain grommets shall be installed in the bottom of each expansion pocket. Lower half of each pocket shall be reinforced with a layer of Kevlar or equivalent on the inside. Pocket flaps shall be constructed of two layers of outer shell material approximately ½-inch wider than the pocket. Upper pocket corners shall be reinforced with back-tacks and pocket flaps shall be reinforced with bar-tacks. Two pieces of fire resistant hook and loop fastener tape shall be placed vertically on the inside of each pocket flap (one piece on each end). Two corresponding pieces of fire resistant hook and loop fastener tape shall be installed horizontally on the outside of each pocket near the top (one piece on each end) and positioned to engage the hook fastener tape. Additionally, a separate hand warmer pocket compartment shall be provided behind the expandable cargo pocket (between the outer shell and cargo pocket). This compartment shall be accessed from the rear of the pocket and lined with flame resistant meta-aramid Nomex® or equal fleece.</t>
  </si>
  <si>
    <t>2.15.  Radio Pocket. Radio Pocket. A portable radio pocket option shall be provided for either the left or right chest. The 2.5-inches deep pocket shall measure approximately 3.5-inches wide by 8-inches high and double stitched to the outer shell with one drainage grommet in the bottom of the pocket. The flap shall be two layers of outer shell material ¼-inch wider than the pocket width and notched on each side to accommodate a radio antenna from either side. Flap length shall measure 6-inches in length and secure by means of fire resistant hook and loop fastener tape. Flap hook and loop tape shall be 3-inches in length to facilitate adjustable closure. The pocket shall be lined with impervious barrier material and placed between the two layers of outer shell material in the pocket flap.</t>
  </si>
  <si>
    <t>2.16. Microphone Straps. Two (2) straps shall be constructed of outer shell material. One (1) shall be mounted above the radio pocket and the other above the flashlight hook on the opposite chest. The microphone straps shall be 1-inch by 2-inches and sewn to the coat using two rows of stitching at the ends only.</t>
  </si>
  <si>
    <t>2.17. Flashlight Holder Hook and Retainer Strap. A flashlight holder hook and strap shall be provided and positioned on the opposite chest chosen from the portable radio pocket.</t>
  </si>
  <si>
    <t>2.17.1. Flashlight Hook. Hook shall face downward and inward and be triple riveted or bartacked with double thickness leatheror Ara-Shield reinforcement in a vertical position to accept the clip of a flashlight.</t>
  </si>
  <si>
    <t>2.17.2. Flashlight Straps. The retainer strap shall be a double thickness of outer shell material approximately 2-inches tall by 12-inches wide and double stitched to the coat at the middle of the strap approximately 6 inches below the flashlight hook. 1½-inch by 6-inch fire resistant hook and loop fastener tape shall be stitched to secure the loose ends and secure a flashlight barrel.</t>
  </si>
  <si>
    <t>2.18. No Upper Chest Options. An option shall be provided for no radio pocket, microphone straps, and flashlight holder hook with retainer strap (2.15, 2.16, 2.17).</t>
  </si>
  <si>
    <t>2.18.1. No Radio Pocket Option. An option shall be provided for no radio pocket (2.15).</t>
  </si>
  <si>
    <t>2.18.2. No Microphone Straps Option. An option shall be provided for no microphone straps (2.16).</t>
  </si>
  <si>
    <t>2.18.3. No Flashlight Holder Hook and Retainer Strap Option. An option shall be provided for no flashlight holder hook with retainer strap (2.17).</t>
  </si>
  <si>
    <t>3.0 PROXIMITY FIRE FIGHTING PANTS</t>
  </si>
  <si>
    <t>3.2. Pant Rise. The rear pant rise shall exceed the front pant rise by approximately 3 to 7-inches to facilitate a 32-inch coat length and assure no gap in thermal protection.</t>
  </si>
  <si>
    <t>3.5. External/Internal Fly Flap. The fly flap shall measure 3-3½-inches wide and be centered to cover the zipper. The outside fly flap shall include at least 1-layer of CROSSTECH® Black 2-layer moisture barrier material or equivalent and reinforced at both ends with bar-tacks. The flap shall secure in a closed position utilizing a strip of fire resistant hook and loop fastener tape. A waistband snap fastener shall also be installed to secure the pants in the closed position.</t>
  </si>
  <si>
    <t>3.6. Belt System. A 2-inch wide black Nomex or equivalent belt with an adjustable hi-temperature thermoplastic quick-release buckle will be provided. The belt shall run through a series of tunnels or belt loops for attachment to the pants. Belt loops or tunnels shall be located on each side approximately 2-inches from the front opening for storage of the belt tab.</t>
  </si>
  <si>
    <t>3.7. Knee Construction. The knee design shall be constructed to facilitate the maximum unencumbered ease of movement across the knee with the least amount of pant rise and restriction offered by the manufacturer to insure no restriction of movement. The knee design shall incorporate liner knee thermal enhancement, internal knee padding, and two (2) options for outer shell knee reinforcements.</t>
  </si>
  <si>
    <t>3.7.1. Liner Knee Thermal Enhancement. An additional layer of thermal liner material and flame resistant barrier material impervious to fluids shall be sewn to the knee area.</t>
  </si>
  <si>
    <t>3.7.2. Internal Knee Padding. Padding for the knees shall be accomplished with one layer of silicone foam padding placed between the thermal liner and the moisture barrier. The padding shall be cellular silicone foam material ¼-inch thick with a density of at least 20 lb./ft3 and flame resistant.</t>
  </si>
  <si>
    <t>3.7.3. Knee Reinforcements. The knee design shall consist of two offerings: 1.) No outer shell knee reinforcement (as referenced in 3.7.3.1.) and 2.) Outer shell knee reinforcements shall be replaceable/removable (as referenced in 3.7.3.2.).</t>
  </si>
  <si>
    <t>3.7.3.1. Option 1 – No Knee Reinforcement.  The knee outer shell area shall not be reinforced.</t>
  </si>
  <si>
    <t>3.7.3.2. Option 2 – Replaceable/Removable Knee Reinforcement. The knee reinforcement shall be replaceable/removable and shall attach securely to the knee area with fire resistant hook and loop fastener tape on all sides of the knee pad.</t>
  </si>
  <si>
    <t>3.7.3.2.1. Replaceable/Removable Knee Reinforcements. The contractor shall provide replaceable/removable knee reinforcements as a replacement part upon request.</t>
  </si>
  <si>
    <t>3.8. Expansion Pockets. One (1) pocket shall be provided and double stitched to the side of each leg above the knee. The 2-inch expansion pocket shall measure no less than 8-inches wide by 8-inches high or greater than 10-inches wide by 10-inches high. The lower 5-inches of the inside of each pocket shall be reinforced with a layer of Kevlar or equivalent. Two rust resistant metal drain grommets shall be installed in the bottom of each expansion pocket. Pocket flaps shall be constructed of two layers of outer shell material approximately ½-inch wider than the pocket and measure approximately 3 inches larger than the pocket expansion. Upper pocket corners shall be reinforced with back-tacks and pocket flaps shall be reinforced with bar-tacks. Two pieces of fire resistant hook and loop fastener tape shall be placed vertically on the inside of each flap (one piece on each end). Two corresponding pieces of fire resistant hook and loop fastener tape shall be installed horizontally on the outside of each pocket near the top (one piece on each end).</t>
  </si>
  <si>
    <t>3.8.1. Three Section Tool Compartment (Right Side). The right expansion pocket shall incorporate a tool pocket constructed of Kevlar or equivalent measuring approximately 8-inches high by 10-inches wide. Three pockets shall be installed on the inside of the pocket with double stitching and measure 8-inches high, approximately 3-inches wide each and set side-by-side.</t>
  </si>
  <si>
    <t>3.9. Bellow Search Pockets. Bellow search pockets shall consist of two offerings: 1.) No bellow search pockets (as referenced in 3.9.1.) and 2.) Bellow search pockets shall be included (as referenced in 3.9.2.).</t>
  </si>
  <si>
    <t>3.9.1. Option 1 – No Bellow Search Pockets. The pockets shall not be included.</t>
  </si>
  <si>
    <t>3.9.2. Option 2 – Bellow Search Pockets included. A bellowed pocket, measuring approximately 2-inches deep by 5-inches wide by 8-inches high shall be double stitched to the side (approximately centered over the side seam) of each leg below the knee. The inside bottom 5-inches of each pocket shall be reinforced with a layer of Kevlar or equivalent. One rust resistant metal drain grommet shall be installed in the bottom of each pocket. The pocket flap shall be constructed of two layers of outer shell material and extend approximately ½-inch wider than the pocket. The pocket flaps shall be closed by means of fire resistant hook and loop fastener tape. One piece of fire resistant hook and loop fastener tape shall be installed vertically on the inside center of each pocket flap. A corresponding piece of fire resistant hook and loop fastener tape shall be installed horizontally on the outside of each pocket near the top center to engage the flap hook and fastener tape.</t>
  </si>
  <si>
    <t>3.10. Pant Cuff Reinforcements. Pant cuffs shall be reinforced with Ara-shield® or equivalent. The cuff reinforcements shall be black in color and not be less than 2-inches in total width and folded in half so that approximately one half is inside and one half is outside of the leg cuff.</t>
  </si>
  <si>
    <t>3.10.1.  Reverse Boot Cut. The outer shell pant leg cuffs will be constructed such that the back of the leg is approximately 1-inch shorter than the front. The liner will also have a reverse boot cut at the rear of the cuff and a concave cut at the front.</t>
  </si>
  <si>
    <t>PROXIMITY</t>
  </si>
  <si>
    <t>STRUCTURAL</t>
  </si>
  <si>
    <t>3.13. Adjustable Suspenders. Suspender system shall be “H” style construction of 2-inch wide strapping. The shoulder area of the suspenders shall be padded for comfort by fully encasing the strapping with aramid batting and wrap-around black flame resistant meta-aramid. The chest area webbing shall incorporate hardware that provides easy adjustment and quick releases with no unintended webbing slippage.Suspender Ends. The ends of the suspender system shall terminate with elasticized webbing suspender attachments and leather ends that facilitate pant suspender buttons which secures the suspender system to the pants.Pant Suspender Attachment. The outside pant waistband shall have 6 to 8 suspender attachment buttons configured with either 2 or 4 buttons in the rear and 4 buttons in front. Suspender Sizing. Suspenders shall be available in four (4) lengths; long, regular, short and X-short or equivalent lengths.</t>
  </si>
  <si>
    <t>MM-GST-C-203-F32</t>
  </si>
  <si>
    <t>MM-GST-P-203-F32</t>
  </si>
  <si>
    <t>MM-GST-C-204-F32</t>
  </si>
  <si>
    <t>MM-GST-P-204-F32</t>
  </si>
  <si>
    <t>RR-GAT-C-102-F11</t>
  </si>
  <si>
    <t>RR-GAT-P-102-F11</t>
  </si>
  <si>
    <t>RR-GAT-C-103-F11</t>
  </si>
  <si>
    <t>RR-GAT-P-103-F11</t>
  </si>
  <si>
    <t>T-RKPF-1</t>
  </si>
  <si>
    <t>T-RKPF-2</t>
  </si>
  <si>
    <t>T-RKPF-3</t>
  </si>
  <si>
    <t>GBP-FS</t>
  </si>
  <si>
    <t>MM-GPR-C-203-F32</t>
  </si>
  <si>
    <t>MM-GPR-P-203-F32</t>
  </si>
  <si>
    <t>MM-GPR-C-204-F32</t>
  </si>
  <si>
    <t>MM-GPR-P-204-F32</t>
  </si>
  <si>
    <t>RR-GRX-C-102-F32</t>
  </si>
  <si>
    <t>RR-GPR-P-102-F32</t>
  </si>
  <si>
    <t>RR-GRX-C-103-F32</t>
  </si>
  <si>
    <t>RR-GPR-P-103-F32</t>
  </si>
  <si>
    <t>Radio Pocket (see detailed USAF spec)</t>
  </si>
  <si>
    <t>Microphone Strap (see detailed USAF spec)</t>
  </si>
  <si>
    <t>Flashlight Holder Hook &amp; Retainer Strap (see detailed USAF spec)</t>
  </si>
  <si>
    <t>Flashlight Hook  (see detailed USAF spec)</t>
  </si>
  <si>
    <t>Flashlight Strap (see detailed USAF spec)</t>
  </si>
  <si>
    <t>Add up to 4 Letters – 2” Letters on Back (see detailed USAF spec)</t>
  </si>
  <si>
    <t>Three Section Tool Comp. Expansion Pocket (see detailed USAF spec)</t>
  </si>
  <si>
    <t>Replaceable Reinforced Knee Pads (pair) (see detailed USAF spec)</t>
  </si>
  <si>
    <t>x-Short (see detailed USAF spec)</t>
  </si>
  <si>
    <t>Short (see detailed USAF spec)</t>
  </si>
  <si>
    <t>Regular (see detailed USAF spec)</t>
  </si>
  <si>
    <t>Long (see detailed USAF spec)</t>
  </si>
  <si>
    <t>x-Short - H-back, padded suspender</t>
  </si>
  <si>
    <t>Short- H-back, padded suspender</t>
  </si>
  <si>
    <t>Regular- H-back, padded suspender</t>
  </si>
  <si>
    <t>Long- H-back, padded suspender</t>
  </si>
  <si>
    <t xml:space="preserve">Updated </t>
  </si>
  <si>
    <t>USAF STRUCTURAL &amp;PROX. SIZING KITS</t>
  </si>
  <si>
    <t>Updated 5-23-17</t>
  </si>
  <si>
    <t>Product Category/Name</t>
  </si>
  <si>
    <t>ADS, Inc.  -  Ricochet  : Part Number &amp; Description Listing</t>
  </si>
  <si>
    <t xml:space="preserve">PRIME - Maximum Mobility - Gemini™ COAT </t>
  </si>
  <si>
    <t>PRIME - Maximum Mobility - Gemini™ PANT</t>
  </si>
  <si>
    <t>3M™ 2” Lettering – Red Orange</t>
  </si>
  <si>
    <t>3M™ 3” Lettering – Red Orange</t>
  </si>
  <si>
    <t>Additional 3M™ 2” Letters</t>
  </si>
  <si>
    <t>Letter Patch – Attached to shell w/ Hook-&amp;-Loop, includes lettering but space is limited to nine (9) 3" letters or twelve (12) 2" letters</t>
  </si>
  <si>
    <t>Maximum Mobility - Coat with Gemini™ 7.5 oz - Natural, outer shell and a Caldura® SL2i with GORE™ CROSSTECH® 3L liner system</t>
  </si>
  <si>
    <t>Maximum Mobility - Pant with Gemini™ 7.5 oz - Natural, outer shell and a Caldura® SL2i with GORE™ CROSSTECH® 3L liner system</t>
  </si>
  <si>
    <t xml:space="preserve">Maximum Mobility - Pant with Advance  7.0 oz - Gold, outer shell and a Caldura® SL2i with GORE™ CROSSTECH® 3L liner system, NFPA basic 3" L/Y Triple Trim pattern, Snap / Integrated Belt / Velcro pant closure,  Two 10" x 10" x 2" full bellows pockets fully lined with Kevlar®, 1/4" silicone padded knee reinforced with black Ara-shield™, black Ara-shield™ cuff reinforcements and H-Back Suspenders parachute style - (see spec for PCDFD dated 3-28-17) </t>
  </si>
  <si>
    <t>USAF STRUCTURAL GEAR – Coat - Gemini™ 7.5 oz - Natural, outer shell / Caldura® SL2i with CROSSTECH®  3-Layer liner system – all inclusive  (see detailed USAF spec)</t>
  </si>
  <si>
    <t>USAF STRUCTURAL GEAR – Coat - Gemini™ 7.5 oz - Natural, outer shell / Caldura® SL2i with CROSSTECH®  3-Layer liner system – stripped down  (see detailed USAF spec)</t>
  </si>
  <si>
    <t>USAF STRUCTURAL GEAR  - Pant - Gemini™ 7.5 oz - Natural, outer shell / Caldura® SL2i with CROSSTECH®  3-Layer liner system  with Sewn-in Reinforced Knee w/ Bellow Search Pockets (see detailed USAF spec)</t>
  </si>
  <si>
    <t>USAF STRUCTURAL GEAR – Pant - Gemini™ 7.5 oz - Natural, outer shell / Caldura® SL2i with CROSSTECH®  3-Layer liner system with Sewn-in reinforced Knee w/out Bellow Search Pockets (see detailed USAF spec)</t>
  </si>
  <si>
    <t>USAF STRUCTURAL GEAR – Pant - Gemini™ 7.5 oz - Natural, outer shell / Caldura® SL2i with CROSSTECH®  3-Layer liner system with Replaceable Reinforced Knee w/ Bellow Search Pockets (see detailed USAF spec)</t>
  </si>
  <si>
    <t>USAF STRUCTURAL GEAR – Pant - Gemini™ 7.5 oz - Natural, outer shell / Caldura® SL2i with CROSSTECH®  3-Layer liner system with Replaceable Reinforced Knee w/out  Bellow Search Pockets (see detailed USAF spec)</t>
  </si>
  <si>
    <t>USAF PROXIMITY GEAR – Coat – Gentex  7.5 oz - Silver, outer shell / Caldura® SL2i with CROSSTECH®  3-Layer liner system – all inclusive (see detailed USAF spec)</t>
  </si>
  <si>
    <t>USAF STRUCTURAL GEAR – Coat - Gentex 7.5 oz - Silver, outer shell / Caldura® SL2i with CROSSTECH®  3-Layer liner system – stripped down (see detailed USAF spec)</t>
  </si>
  <si>
    <t>USAF PROXIMITY GEAR  - Pant – Gentex 7.5 oz - Silver, outer shell / Caldura® SL2i with CROSSTECH®  3-Layer liner system  with Sewn-in Reinforced Knee w/ Bellow Search Pockets (see detailed USAF spec)</t>
  </si>
  <si>
    <t>USAF PROXIMITY GEAR – Pant - Gentex 7.5 oz - Silver, outer shell / Caldura® SL2i with CROSSTECH®  3-Layer liner system with Sewn-in reinforced Knee w/out Bellow Search Pockets (see detailed USAF spec)</t>
  </si>
  <si>
    <t>USAF PROXIMITY GEAR – Pant - Gentex 7.5 oz - Silver, outer shell / Caldura® SL2i with CROSSTECH®  3-Layer liner system with Replaceable Reinforced Knee w/ Bellow Search Pockets (see detailed USAF spec)</t>
  </si>
  <si>
    <t>USAF PROXIMITY GEAR – Pant - Gentex 7.5 oz - Silver, outer shell / Caldura® SL2i with CROSSTECH®  3-Layer liner system with Replaceable Reinforced Knee w/out  Bellow Search Pockets (see detailed USAF spec)</t>
  </si>
  <si>
    <t>Ricochet Reflex - Coat with Tencate Brigade™ 7.5 oz - Black, outer shell and an Aralite® NP with a CROSSTECH® Black liner system</t>
  </si>
  <si>
    <t>Ricochet Reflex - Pant with Tencate Brigade™ 7.5 oz - Black, outer shell and an Aralite® NP with a CROSSTECH® Black liner system</t>
  </si>
  <si>
    <t>Ricochet Reflex - Coat with Tencate Brigade™ 7.5 oz - Tan, outer shell and an Aralite® NP with a CROSSTECH® Black liner system</t>
  </si>
  <si>
    <t>Ricochet Reflex - Pant with Tencate Brigade™ 7.5 oz - Tan, outer shell and an Aralite® NP with a CROSSTECH® Black liner system</t>
  </si>
  <si>
    <t>Maximum Mobility - Coat with Omni Elite® II - Black, outer shell and a Synergy™ 2L with CROSSTECH® Black 2L liner system</t>
  </si>
  <si>
    <t>Maximum Mobility - Pant with Omni Elite® II - Black, outer shell and a Synergy™ 2L with CROSSTECH® Black 2L liner system</t>
  </si>
  <si>
    <t>Maximum Mobility - Coat with Omni Elite® II - Brown, outer shell and a Synergy™ 2L with CROSSTECH® Black 2L liner system</t>
  </si>
  <si>
    <t>Maximum Mobility - Pant with Omni Elite® II - Brown, outer shell and a Synergy™ 2L with CROSSTECH® Black 2L liner system</t>
  </si>
  <si>
    <t>Maximum Mobility ASSAULT - Pant with Gemini™ 7.5 oz - Natural, outer shell and a Caldura® SL2i with GORE™ CROSSTECH® 3L liner system.  Maximum Mobility design turnout pants tailored to reduce stress, standard zipper closure with hook and loop fly, thermal liner inspection port, postman's slide waist adjustment straps, boot cut pant hems to reduce wear, and 3" double stitched 3M™ Scotchlite™ Lime -Yellow triple trim at leg cuff.  Two 10" x 10" x 2" full bellows hip pockets with interior fully lined with Kevlar®, 1 row of Kevlar® tool loops in the right pocket, Pleated flex knee with Ara-shield™ reinforcement, 1-layer of silicone knee padding and enhanced thermal protection.  Ara-shield™ reinforced cuffs. Padded, parachute style, H-back suspenders with snap style attachments.  Additional options include pant closure and removable knees.</t>
  </si>
  <si>
    <t>Maximum Mobility STRIKE - Coat with Omni Elite® II - Black, outer shell and a Synergy™ 2L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8" x 8" x 2" semi bellows cargo pockets with lower half of interior lined with Kevlar® and fleece lined hand warmers, survivor style flashlight holder on the right chest, radio pocket (8" x 3.5" x 2") with antenna notch on the left chest, mic tab with d-ring on both the left and right chest.  Enhanced thermal protection at the elbows and shoulders.  Comfort chin strap and inside hanger loop on collar.  Internal pocket (8" x 8") on thermal liner, plus liner inspection port. 8" wrist guards with thumb holes and self material reinforced cuffs.  Includes up to five (5) 3" letters on the coat back.  Choice of trim color and option for additional lettering and removable name badge (5" x 18").</t>
  </si>
  <si>
    <t>Maximum Mobility STRIKE - Pant with Omni Elite® II - Black, outer shell and a Synergy™ 2L with CROSSTECH® Black 2L liner system.  Maximum Mobility design turnout pants tailored to reduce stress, standard zipper closure with hook and loop fly, thermal liner inspection port, postman's slide waist adjustment straps, boot cut pant hems to reduce wear, and 3" segmented, Lime -Yellow 3M™ Comfort trim at leg cuff.  Two 10" x 10" x 2" full bellows hip pockets with interior fully lined with Kevlar®, 1 row of Kevlar® tool loops in the right pocket, Pleated flex knee with Ara-shield™ reinforcement, 1-layer of silicone knee padding and enhanced thermal protection.  Ara-shield™ reinforced cuffs. Padded, parachute style, H-back suspenders with snap style attachments.  Additional options include pant closure and removable knees.</t>
  </si>
  <si>
    <t>Maximum Mobility STRIKE - Coat with Omni Elite® II - Brown, outer shell and a Synergy™ 2L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8" x 8" x 2" semi bellows cargo pockets with lower half of interior lined with Kevlar® and fleece lined hand warmers, survivor style flashlight holder on the right chest, radio pocket (8" x 3.5" x 2") with antenna notch on the left chest, mic tab with d-ring on both the left and right chest.  Enhanced thermal protection at the elbows and shoulders.  Comfort chin strap and inside hanger loop on collar.  Internal pocket (8" x 8") on thermal liner, plus liner inspection port. 8" wrist guards with thumb holes and self material reinforced cuffs.  Includes up to five (5) 3" letters on the coat back.  Choice of trim color and option for additional lettering and removable name badge (5" x 18").</t>
  </si>
  <si>
    <t>Maximum Mobility STRIKE - Pant with Omni Elite® II - Brown, outer shell and a Synergy™ 2L with CROSSTECH® Black 2L liner system.  Maximum Mobility design turnout pants tailored to reduce stress, standard zipper closure with hook and loop fly, thermal liner inspection port, postman's slide waist adjustment straps, boot cut pant hems to reduce wear, and 3" segmented, Lime -Yellow 3M™ Comfort trim at leg cuff.  Two 10" x 10" x 2" full bellows hip pockets with interior fully lined with Kevlar®, 1 row of Kevlar® tool loops in the right pocket, Pleated flex knee with Ara-shield™ reinforcement, 1-layer of silicone knee padding and enhanced thermal protection.  Ara-shield™ reinforced cuffs. Padded, parachute style, H-back suspenders with snap style attachments.  Additional options include pant closure and removable knees.</t>
  </si>
  <si>
    <t>Ricochet ATTACK - Coat with Brigade™ 750, NOMEX® IIIA 7.5 oz – Black / Aralite® NP 7.2oz / CROSSTECH® Moisture Barrier.  Ricochet ATTACK  design turnout coat with bi-swing back and radial elbow construction for increased mobility and comfort.  Zipper front closure with hook and loop on flap.  Standard includes 3" segmented, Lime -Yellow 3M™ Comfort trim in NFPA pattern.  Two 8" x 8" x 2"semi bellows cargo pockets with lower half of interior lined with  Kevlar®, standard style flashlight holder on the right chest, radio pocket (8" x 3.5" x 2") with antenna notch on the left chest with mic tab on left chest.  Enhanced thermal protection at the elbows and shoulders.  Comfort chin strap and inside hanger loop on collar.  Internal pocket (8" x 8") on thermal liner, plus liner inspection port. 8" wrist guards with thumb holes and self material reinforced cuffs.  Includes up to five (5) 3" letters on the coat back.  Choice of trim color and option for additional lettering and removable name badge (5" x 18").</t>
  </si>
  <si>
    <t>Ricochet ATTACK - Pant with Brigade™ 750, NOMEX® IIIA 7.5 oz – Black / Aralite® NP 7.2oz / CROSSTECH® Moisture Barrier.  Ricochet ATTACK turnout pants designed for simplicity and functionality with hook &amp; dee closure with hook &amp; loop fly, thermal liner inspection port, postman's slide waist adjustment straps, boot cut pant hems to reduce wear, and 3" segmented, Lime -Yellow 3M™ Comfort trim at leg cuff.  Two 9" x 9" x 2" full bellows hip pockets with lower half of exterior reinforced with self material. Pleated flex knee with Ara-shield™ reinforcement and padding.  Ara-shield™ reinforced cuffs. Padded, parachute style, H-back suspenders with snap style attachments.  Option for removable knees.</t>
  </si>
  <si>
    <t>Ricochet ATTACK - Coat with Brigade™ 750, NOMEX® IIIA 7.5 oz – Tan / Aralite® NP 7.2oz / CROSSTECH® Moisture Barrier.  Ricochet ATTACK  design turnout coat with bi-swing back and radial elbow construction for increased mobility and comfort.  Zipper front closure with hook and loop on flap.  Standard includes 3" segmented, Lime -Yellow 3M™ Comfort trim in NFPA pattern.  Two 8" x 8" x 2"semi bellows cargo pockets with lower half of interior lined with  Kevlar®, standard style flashlight holder on the right chest, radio pocket (8" x 3.5" x 2") with antenna notch on the left chest with mic tab on left chest.  Enhanced thermal protection at the elbows and shoulders.  Comfort chin strap and inside hanger loop on collar.  Internal pocket (8" x 8") on thermal liner, plus liner inspection port. 8" wrist guards with thumb holes and self material reinforced cuffs.  Includes up to five (5) 3" letters on the coat back.  Choice of trim color and option for additional lettering and removable name badge (5" x 18").</t>
  </si>
  <si>
    <t>Ricochet ATTACK - Pant with Brigade™ 750, NOMEX® IIIA 7.5 oz – Tan / Aralite® NP 7.2oz / CROSSTECH® Moisture Barrier.  Ricochet ATTACK turnout pants designed for simplicity and functionality with hook &amp; dee closure with hook &amp; loop fly, thermal liner inspection port, postman's slide waist adjustment straps, boot cut pant hems to reduce wear, and 3" segmented, Lime -Yellow 3M™ Comfort trim at leg cuff.  Two 9" x 9" x 2" full bellows hip pockets with lower half of exterior reinforced with self material. Pleated flex knee with Ara-shield™ reinforcement and padding.  Ara-shield™ reinforced cuffs. Padded, parachute style, H-back suspenders with snap style attachments.  Option for removable knees.</t>
  </si>
  <si>
    <t>3M™ 2” Lettering – Lime  Yellow</t>
  </si>
  <si>
    <t>3M™ 3” Lettering – Lime  Yellow</t>
  </si>
  <si>
    <t>Technical Rescue JACKET - Premium - Millenia™ Light shell w/ water resistant finish and removable CROSSTECH® S/R protective barrier liner.  Hip length (32") jacket, pattern design includes a bi-swing back, shaped elbows and underarm gussets for proper fit and increased mobility.  Front closure zipper with two full length flaps secured by hook &amp; loop.  Includes 3" 3M™ Scotchlite™ lime/yellow fire coat-grade reflective trim around chest, waist, and arm cuffs; medium radio pocket with mic tab on the left chest; standard flashlight holder on the right chest; 2" x 4" loop on the right chest above flashlight holder; small gear pocket on the left sleeve; 2 semi bellows cargo pockets; elastic cuffs; removable self material elbow pads; Ara-shield sleeve hem reinforcements; integrated 6" tail  and inspection port.  Includes up to 8 - 3" or 12 - 2"  lime/yellow letters on back.</t>
  </si>
  <si>
    <t>Technical Rescue JACKET - Premium - Tan NOMEX® 6 oz. IIIA  shell w/ water resistant finish and removable CROSSTECH® S/R protective barrier liner. Hip length (32") jacket, pattern design includes a bi-swing back, shaped elbows and underarm gussets for proper fit and increased mobility.  Front closure zipper with two full length flaps secured by hook &amp; loop.  Includes 3" 3M™ Scotchlite™ lime/yellow fire coat-grade reflective trim around chest, waist, and arm cuffs; medium radio pocket with mic tab on the left chest; standard flashlight holder on the right chest; 2" x 4" loop on the right chest above flashlight holder; small gear pocket on the left sleeve; 2 semi bellows cargo pockets; elastic cuffs; removable self material elbow pads; Ara-shield sleeve hem reinforcements; integrated 6" tail  and inspection port.  Includes up to 8 - 3" or 12 - 2"  lime/yellow letters on back.</t>
  </si>
  <si>
    <t>Technical Rescue PANT - Premium - Tan NOMEX® 6 oz. IIIA shell w/ water resistant finish and CROSSTECH® S/R protective barrier liner. Fully gusseted front zipper closure.  Includes 3" 3M™ Scotchlite™ lime/yellow fire coat-grade reflective trim on leg cuffs; 2 semi bellows hip pockets; Ara-shield knee reinforcements with removable knee pads; Ara-shield  leg hem reinforcements with boot cut; self material seat reinforcement; waist adjustment system; suspenders; gusseted leg zipper (14") to fit over boots.</t>
  </si>
  <si>
    <t>Technical Rescue PANT - Premium - Millenia™ Light shell w/ water resistant finish and  CROSSTECH® S/R protective barrier line. Fully gusseted front zipper closure.  Includes 3" 3M™ Scotchlite™ lime/yellow fire coat-grade reflective trim on leg cuffs; 2 semi bellows hip pockets; Ara-shield knee reinforcements with removable knee pads; Ara-shield  leg hem reinforcements with boot cut; self material seat reinforcement; waist adjustment system; suspenders; gusseted leg zipper (14") to fit over boots.</t>
  </si>
  <si>
    <t>Technical Rescue PANT - Standard - Millenia™ Light shell w/ water resistant finish and  CROSSTECH® S/R protective barrier liner.  Fully gusseted front zipper closure. Includes 3" 3M™ Scotchlite™ lime/yellow segmented fire coat-grade reflective trim on leg cuffs; 2 semi bellows hip pockets; Ara-shield knee and leg hem reinforcements with boot cut; self material seat reinforcement; waist adjustment system; suspenders; gusseted leg zipper (14") to fit over boots.</t>
  </si>
  <si>
    <t>Technical Rescue PANT - Standard - Tan NOMEX® 6 oz. IIIA shell w/ water resistant finish and  CROSSTECH® S/R protective barrier liner.  Fully gusseted front zipper closure. Includes 3" 3M™ Scotchlite™ lime/yellow segmented fire coat-grade reflective trim on leg cuffs; 2 semi bellows hip pockets; Ara-shield knee and leg hem reinforcements with boot cut; self material seat reinforcement; waist adjustment system; suspenders; gusseted leg zipper (14") to fit over boots.</t>
  </si>
  <si>
    <t>Technical Rescue PANT - Standard - Navy NOMEX® 6 oz. IIIA shell w/ water resistant finish and  CROSSTECH® S/R protective barrier liner.  Fully gusseted front zipper closure. Includes 3" 3M™ Scotchlite™ lime/yellow segmented fire coat-grade reflective trim on leg cuffs; 2 semi bellows hip pockets; Ara-shield knee and leg hem reinforcements with boot cut; self material seat reinforcement; waist adjustment system; suspenders; gusseted leg zipper (14") to fit over boots.</t>
  </si>
  <si>
    <t>Technical Rescue PANT - Standard - Black NOMEX® 6 oz. IIIA shell w/ water resistant finish and  CROSSTECH® S/R protective barrier liner.  Fully gusseted front zipper closure. Includes 3" 3M™ Scotchlite™ lime/yellow segmented fire coat-grade reflective trim on leg cuffs; 2 semi bellows hip pockets; Ara-shield knee and leg hem reinforcements with boot cut; self material seat reinforcement; waist adjustment system; suspenders; gusseted leg zipper (14") to fit over boots.</t>
  </si>
  <si>
    <t>Ricochet FIRES - Maximum Mobility Pant with Gentex 1088 Aluminized (silver) outer shell and a Caldura® SL2i with a 3 layer CROSSTECH® liner system.  Maximum Mobility design turnout pants tailored to reduce stress, standard hook &amp; dee with hook and loop and fly closure, thermal liner inspection port, postman's slide waist adjustment straps, boot cut pant hems to reduce wear.  Two 10" x 10" x 2" full bellows hip pockets with 5" exterior self fabric reinforcement, Pleated flex knee with removable Ara-shield™ reinforcement knee pad and enhanced thermal protection.  Black Ara-shield™ reinforced cuffs. Padded, parachute style, H-back suspenders with snap style attachments.</t>
  </si>
  <si>
    <t xml:space="preserve">Ricochet FIRES - Maximum Mobility Coat with Gentex 1088 Aluminized (silver) outer shell and a Caldura® SL2i with a 3 layer CROSSTECH® liner system.  Maximum Mobility design turnout coat with bi-swing back and radial elbow construction for increased mobility and comfort.  Zipper front closure with hook and loop on flap.  Two 7" x 9" x 2" half-high, hand warmer (fleece) pockets reinforced with Kevlar®, survivor style flashlight holder on the right chest, radio pocket (8" x 3.5" x 2") with double antenna notch on the left chest, mic tab with d-ring on both the left and right chest.  Enhanced thermal protection at the elbows and shoulders.  Comfort chin strap and inside hanger loop on collar.  Internal pocket (8" x 8") on thermal liner, plus liner inspection port. 8" wrist guards with thumb holes and Black Ara-shield™ reinforced cuffs. </t>
  </si>
  <si>
    <t>per Letter – 3M™ 2” Lettering – Lime /Yellow</t>
  </si>
  <si>
    <t>per Letter – 3M™ 3” Lettering – Lime /Yellow</t>
  </si>
  <si>
    <t>per Letter – 3M™ 2” Sewn on Lettering – Red/Orange</t>
  </si>
  <si>
    <t>per Letter – 3M™ 3” Sewn on Lettering – Red/Orange</t>
  </si>
  <si>
    <t>per Letter – 3M™ 2” Sewn on Lettering – Lime/Yellow</t>
  </si>
  <si>
    <t>per Letter – 3M™ 3” Sewn on Lettering – Lime/Yellow</t>
  </si>
  <si>
    <t>M2 STRIKE Structural Coat - Black - Omni Elite® II outer shell and a Synergy™ 2L with CROSSTECH® Black 2L liner system</t>
  </si>
  <si>
    <t>M2 STRIKE Structural Pant - Black - Omni Elite® II outer shell and a Synergy™ 2L with CROSSTECH® Black 2L liner system</t>
  </si>
  <si>
    <t>M2 STRIKE Structural Pant - Brown - Omni Elite® II outer shell and a Synergy™ 2L with CROSSTECH® Black 2L liner system</t>
  </si>
  <si>
    <t>M2 STRIKE Structural Coat - Brown - Omni Elite® II outer shell and a Synergy™ 2L with CROSSTECH® Black 2L liner system</t>
  </si>
  <si>
    <t>M2 ASSAULT Structural Coat - Gemini™ 7.5 oz - Natural, outer shell and a Caldura® SL2i with GORE™ CROSSTECH® 3L liner system</t>
  </si>
  <si>
    <t>M2 ASSAULT Structural Pant - Gemini™ 7.5 oz - Natural, outer shell and a Caldura® SL2i with GORE™ CROSSTECH® 3L liner system</t>
  </si>
  <si>
    <t>Technical Rescue JACKET - Premium, Millenia™ shell and CROSSTECH® liner</t>
  </si>
  <si>
    <t>Technical Rescue PANT - Premium, Millenia™ shell and CROSSTECH® liner</t>
  </si>
  <si>
    <t>Technical Rescue JACKET - Standard, Millenia™ shell and CROSSTECH® liner</t>
  </si>
  <si>
    <t>Technical Rescue PANT - Standard, Millenia™ shell and CROSSTECH® liner</t>
  </si>
  <si>
    <t>Technical Rescue JACKET - Premium, Tan NOMEX® shell and CROSSTECH® liner</t>
  </si>
  <si>
    <t>Technical Rescue PANT - Premium, Tan NOMEX® shell and CROSSTECH® liner</t>
  </si>
  <si>
    <t>Technical Rescue JACKET - Standard, Tan NOMEX® shell and CROSSTECH® liner</t>
  </si>
  <si>
    <t>Technical Rescue PANT - Standard, Tan NOMEX® shell and CROSSTECH® liner</t>
  </si>
  <si>
    <t>Technical Rescue PANT - Standard, Navy NOMEX® shell and CROSSTECH® liner</t>
  </si>
  <si>
    <t>Technical Rescue JACKET - Standard, Black NOMEX® shell and CROSSTECH® liner</t>
  </si>
  <si>
    <t>Technical Rescue PANT - Standard, Black NOMEX® shell and CROSSTECH® liner</t>
  </si>
  <si>
    <t>Ricochet FIRES Structural Coat - Pioneer™ Gold 6.6 oz outer shell and a Synergy™ 2L with CROSSTECH® Black 2L liner system</t>
  </si>
  <si>
    <t>Ricochet FIRES Proximity Pant - Gentex 1088 Aluminized (silver) outer shell and a Caldura® SL2i with a 3 layer CROSSTECH® liner system</t>
  </si>
  <si>
    <t>Ricochet FIRES Proximity Coat - Gentex 1088 Aluminized (silver) outer shell and a Caldura® SL2i with a 3 layer CROSSTECH® liner system</t>
  </si>
  <si>
    <t>Ricochet FIRES Structural Pant - Pioneer™ Gold 6.6 oz outer shell and a Synergy™ 2L with CROSSTECH® Black 2L liner system</t>
  </si>
  <si>
    <t>Ricochet FIRES Structural Coat w/ Name Badge - Pioneer™ Gold 6.6 oz outer shell and a Synergy™ 2L with CROSSTECH® Black 2L liner system</t>
  </si>
  <si>
    <t>Invoices</t>
  </si>
  <si>
    <t>Pictures</t>
  </si>
  <si>
    <t>x</t>
  </si>
  <si>
    <t xml:space="preserve">New </t>
  </si>
  <si>
    <t>same as SR-601G-P2-ST, except color</t>
  </si>
  <si>
    <t>same as SR-601G-J2-ST, except color</t>
  </si>
  <si>
    <t>Technical Rescue JACKET - Standard - Millenia™ Light shell w/ water resistant finish and removable CROSSTECH® S/R protective barrier liner.  Hip length (32") jacket, pattern design includes a bi-swing back, shaped elbows and underarm gussets for proper fit and increased mobility.  Front closure zipper with two full length flaps secured by hook &amp; loop.   Includes 3" 3M™ Scotchlite™ lime/yellow segmented fire coat-grade reflective trim around chest, waist, and arm cuffs; medium radio pocket on the left chest; standard flashlight holder on the right chest; 2" x 4" loop on the right chest above flashlight holder; small gear pocket on the left sleeve; 2 semi bellows cargo pockets; elastic cuffs; self material elbow reinforcements; Ara-shield sleeve hem reinforcements; and inspection port.  Includes up to 8 - 3" or 12 - 2" lime/yellow letters on back.</t>
  </si>
  <si>
    <t>Technical Rescue JACKET - Standard - Tan NOMEX® 6 oz. IIIA shell w/ water resistant finish and removable CROSSTECH® S/R protective barrier liner. Hip length (32") jacket, pattern design includes a bi-swing back, shaped elbows and underarm gussets for proper fit and increased mobility.  Front closure zipper with two full length flaps secured by hook &amp; loop.   Includes 3" 3M™ Scotchlite™ lime/yellow segmented fire coat-grade reflective trim around chest, waist, and arm cuffs; medium radio pocket on the left chest; standard flashlight holder on the right chest; 2" x 4" loop on the right chest above flashlight holder; small gear pocket on the left sleeve; 2 semi bellows cargo pockets; elastic cuffs; self material elbow reinforcements; Ara-shield sleeve hem reinforcements; and inspection port.  Includes up to 8 - 3" or 12 - 2" lime/yellow letters on back.</t>
  </si>
  <si>
    <t>Technical Rescue JACKET - Standard, -  Navy NOMEX® 6 oz. IIIA shell w/ water resistant finish and removable CROSSTECH® S/R protective barrier liner. Hip length (32") jacket, pattern design includes a bi-swing back, shaped elbows and underarm gussets for proper fit and increased mobility.  Front closure zipper with two full length flaps secured by hook &amp; loop.   Includes 3" 3M™ Scotchlite™ lime/yellow segmented fire coat-grade reflective trim around chest, waist, and arm cuffs; medium radio pocket on the left chest; standard flashlight holder on the right chest; 2" x 4" loop on the right chest above flashlight holder; small gear pocket on the left sleeve; 2 semi bellows cargo pockets; elastic cuffs; self material elbow reinforcements; Ara-shield sleeve hem reinforcements; and inspection port.  Includes up to 8 - 3" or 12 - 2" lime/yellow letters on back.</t>
  </si>
  <si>
    <t xml:space="preserve">Technical Rescue JACKET - Standard - Black NOMEX® 6 oz. IIIA shell w/ water resistant finish and removable CROSSTECH® S/R protective barrier liner. Hip length (32") jacket, pattern design includes a bi-swing back, shaped elbows and underarm gussets for proper fit and increased mobility.  Front closure zipper with two full length flaps secured by hook &amp; loop.   Includes 3" 3M™ Scotchlite™ lime/yellow segmented fire coat-grade reflective trim around chest, waist, and arm cuffs; medium radio pocket on the left chest; standard flashlight holder on the right chest; 2" x 4" loop on the right chest above flashlight holder; small gear pocket on the left sleeve; 2 semi bellows cargo pockets; elastic cuffs; self material elbow reinforcements; Ara-shield sleeve hem reinforcements; and inspection port.  Includes up to 8 - 3" or 12 - 2" lime/yellow letters on back. </t>
  </si>
  <si>
    <t>Maximum Mobility ASSAULT - Coat with Gemini™ 7.5 oz - Natural, outer shell and a Caldura® SL2i with GORE™ CROSSTECH® 3L liner system.  Maximum Mobility design turnout coat with bi-swing back and radial elbow construction for increased mobility and comfort.  Zipper front closure with hook and loop on flap.  Standard includes 3" double stitched 3M™ Scotchlite™ Lime -Yellow triple trim in NFPA pattern.  Two 8" x 8" x 2" full bellows cargo pockets with lower half of interior lined with Kevlar® and fleece lined hand warmers, survivor style flashlight holder on the right chest, radio pocket (8" x 3.5" x 2") with antenna notch on the left chest, mic tab with d-ring on both the left and right chest.  Enhanced thermal protection at the elbows and shoulders.  Comfort chin strap and inside hanger loop on collar.  8" wrist guards with thumb holes and Ara-shield™ reinforced cuffs.  Internal pocket (8" x 8") on thermal liner, plus liner inspection port.  Includes up to five (5) 3" letters on the coat back.  Choice of trim color and option for additional lettering and removable name badge (5" x 18").</t>
  </si>
  <si>
    <t>ATTACK Structural Coat - Black - Brigade™ 750, NOMEX® IIIA 7.5 oz outer shell and an Aralite® NP 7.2oz with Gore® CROSSTECH® liner system</t>
  </si>
  <si>
    <t>ATTACK Structural Pant - Black - Brigade™ 750, NOMEX® IIIA 7.5 oz outer shell and an Aralite® NP 7.2oz with Gore® CROSSTECH® liner system</t>
  </si>
  <si>
    <t>ATTACK Structural Coat - Tan - Brigade™ 750, NOMEX® IIIA 7.5 oz outer shell and an Aralite® NP 7.2oz with Gore® CROSSTECH® liner system</t>
  </si>
  <si>
    <t>ATTACK Structural Pant - Tan - Brigade™ 750, NOMEX® IIIA 7.5 oz outer shell and an Aralite® NP 7.2oz with Gore® CROSSTECH® liner system</t>
  </si>
  <si>
    <t>Men's’ Sizing Kit</t>
  </si>
  <si>
    <t>Men's’ Sizing Kit - 7 Coats and 7 Pants per set.(see detailed USAF spec)</t>
  </si>
  <si>
    <t>Women's’ Sizing Kit</t>
  </si>
  <si>
    <t>Women's’ Sizing Kit - 7 Coats and 7 Pants per set(see detailed USAF spec)</t>
  </si>
  <si>
    <t xml:space="preserve">Maximum Mobility - Coat with Advance  7.0 oz - Gold, outer shell and a Caldura® SL2i with GORE™ CROSSTECH® 3L liner system, NFPA Basic 3" L/Y Triple Trim pattern, double stitched - Zipper Closure with hook and loop on flap, Two 8" x 8" x 2" semi bellows pockets with hand warmer fleece lining on 1 side and  reinforced with Kevlar®, black Ara-shield™ cuff reinforcements, mic tab, American Flag, Survivor flashlight holder with reverse hook,  7" x 3.5" x 2" radio pocket. Three to five letters and a hanging name badge included - (see spec for PCDFD dated 3-28-17) </t>
  </si>
  <si>
    <t>Technical Rescue JACKET - Standard, Navy NOMEX® shell and CROSSTECH® liner</t>
  </si>
  <si>
    <t>SR-601G-J2-TAC</t>
  </si>
  <si>
    <t>SR-601G-P2-TAC</t>
  </si>
  <si>
    <t>TACTICAL Technical Rescue JACKET - Standard, Black NOMEX® shell and CROSSTECH® liner</t>
  </si>
  <si>
    <t>TACTICSL Technical Rescue PANT - Standard, Black NOMEX® shell and CROSSTECH® liner</t>
  </si>
  <si>
    <t>Technical Rescue JACKET - Standard - Black NOMEX® 6 oz. IIIA shell w/ water resistant finish and removable CROSSTECH® S/R protective barrier liner. Hip length jacket, pattern design includes a bi-swing back, shaped elbows and underarm gussets for proper fit and increased mobility.  Front closure zipper with two full length flaps secured by hook &amp; loop.   Side zippers on right and left; 2" x 4" loop on the right chest; mic tab on left chest; small gear pocket on the left sleeve; 2 9" X 9" expansion pockets; elastic cuffs with tab adjustments; self material elbow reinforcements and inspection port.</t>
  </si>
  <si>
    <t>Technical Rescue PANT - Standard - Black NOMEX® 6 oz. IIIA shell w/ water resistant finish and  CROSSTECH® S/R protective barrier liner.  Fully gusseted front zipper closure.  2 semi bellows hip pockets; self reinforced seat and knees, hems with boot cut; waist adjustment system; gusseted leg zipper (14") with adjustment tabs to fit over boots.</t>
  </si>
  <si>
    <r>
      <rPr>
        <b/>
        <sz val="14"/>
        <color theme="1"/>
        <rFont val="Calibri"/>
        <family val="2"/>
        <scheme val="minor"/>
      </rPr>
      <t>TACTICAL</t>
    </r>
    <r>
      <rPr>
        <sz val="12"/>
        <color theme="1"/>
        <rFont val="Calibri"/>
        <family val="2"/>
        <scheme val="minor"/>
      </rPr>
      <t xml:space="preserve"> Rescue Gear</t>
    </r>
  </si>
  <si>
    <t>M2 - PROXIMITY GEAR</t>
  </si>
  <si>
    <t>MM-GCUSP-C-502-F32</t>
  </si>
  <si>
    <t>MM-GCUSP-P-502-F32</t>
  </si>
  <si>
    <t>Quote for Navy Regional South West ("NRSW")</t>
  </si>
  <si>
    <t>Date July 7, 2017</t>
  </si>
  <si>
    <t>Ricochet Proximity Coat - Gentex 1088 Aluminized (silver) outer shell and a Synergy™ 2L with CROSSTECH® Black 2L liner system</t>
  </si>
  <si>
    <t xml:space="preserve">Ricochet Proximiy - Maximum Mobility Coat with Gentex 1088 Aluminized (silver) outer shell and a Synergy™ 2L with CROSSTECH® Black 2L liner system.  Maximum Mobility design turnout coat with bi-swing back and radial elbow construction for increased mobility and comfort.  Zipper front closure with hook and loop on flap.  Two 7" x 9" x 2" half-high, hand warmer (fleece) pockets reinforced with Kevlar®, survivor style flashlight holder on the right chest, radio pocket (8" x 3.5" x 2") with double antenna notch on the left chest, mic tab with d-ring on both the left and right chest.  Enhanced thermal protection at the elbows and shoulders.  Comfort chin strap and inside hanger loop on collar.  Internal pocket (8" x 8") on thermal liner, plus liner inspection port. 8" wrist guards with thumb holes and Black Ara-shield™ reinforced cuffs. </t>
  </si>
  <si>
    <t>Ricochet Proximity Pant - Gentex 1088 Aluminized (silver) outer shell and a Synergy™ 2L with CROSSTECH® Black 2L liner system</t>
  </si>
  <si>
    <t>Ricochet Proximity - Maximum Mobility Pant with Gentex 1088 Aluminized (silver) outer shell and a Synergy™ 2L with CROSSTECH® Black 2L liner system.  Maximum Mobility design turnout pants tailored to reduce stress, standard hook &amp; dee with hook and loop and fly closure, thermal liner inspection port, postman's slide waist adjustment straps, boot cut pant hems to reduce wear.  Two 10" x 10" x 2" full bellows hip pockets with 5" exterior self fabric reinforcement, Pleated flex knee with removable Ara-shield™ reinforcement knee pad and enhanced thermal protection.  Black Ara-shield™ reinforced cuffs. Padded, parachute style, H-back suspenders with snap style attachments.</t>
  </si>
  <si>
    <t>MM-GCUSP-C-501-F32</t>
  </si>
  <si>
    <t>MM-GCUSP-P-501-F32</t>
  </si>
  <si>
    <t>Ricochet Proximity Coat - Gentex 1098 Aluminized (silver) outer shell and a Synergy™ 2L with CROSSTECH® Black 2L liner system</t>
  </si>
  <si>
    <t>Ricochet Proximity Pant - Gentex 1098 Aluminized (silver) outer shell and a Synergy™ 2L with CROSSTECH® Black 2L liner system</t>
  </si>
  <si>
    <t>Ricochet Proximity - Maximum Mobility Pant with Gentex 1098 Aluminized (silver) outer shell and a Synergy™ 2L with CROSSTECH® Black 2L liner system.  Maximum Mobility design turnout pants tailored to reduce stress, standard hook &amp; dee with hook and loop and fly closure, thermal liner inspection port, postman's slide waist adjustment straps, boot cut pant hems to reduce wear.  Two 10" x 10" x 2" full bellows hip pockets with 5" exterior self fabric reinforcement, Pleated flex knee with removable Ara-shield™ reinforcement knee pad and enhanced thermal protection.  Black Ara-shield™ reinforced cuffs. Padded, parachute style, H-back suspenders with snap style attachments.</t>
  </si>
  <si>
    <t xml:space="preserve">Ricochet Proximiy - Maximum Mobility Coat with Gentex 1098 Aluminized (silver) outer shell and a Synergy™ 2L with CROSSTECH® Black 2L liner system.  Maximum Mobility design turnout coat with bi-swing back and radial elbow construction for increased mobility and comfort.  Zipper front closure (or hook and dee inner) with hook and loop on flap.  Two 7" x 9" x 2" half-high, hand warmer (fleece) pockets reinforced with Kevlar®, radio pocket (8" x 3.5" x 2") with double antenna notch on the left chest, mic tab on both the left and right chest.  Enhanced thermal protection at the elbows and shoulders.  Comfort chin strap and inside hanger loop on collar.  Internal pocket (8" x 8") on thermal liner, plus liner inspection port. 8" wrist guards with thumb holes and Black Ara-shield™ reinforced cuffs. </t>
  </si>
  <si>
    <t>NEW PART #'S AND PRICING - Gentex 1088</t>
  </si>
  <si>
    <t>NEW PART #'S AND PRICING - Gentex 1098</t>
  </si>
  <si>
    <t>Ricochet - PROXIMITY GEAR</t>
  </si>
  <si>
    <t>MM-USNP-C-502-F32</t>
  </si>
  <si>
    <t xml:space="preserve">Ricochet Proximiy - Coat with Gentex 1088 Aluminized (silver) outer shell and a Synergy™ 2L with CROSSTECH® Black 2L liner system.  Zipper front closure with hook and loop on flap.  Two 8" x 8 x 2" bellows pockets reinforced with Kevlar®, radio pocket (8" x 3.5" x 2").  Enhanced thermal protection at the elbows and shoulders.  Chin strap and inside hanger loop on collar.  Internal pocket (8" x 8") on thermal liner, plus liner inspection port. 8" wrist guards and Black Ara-shield™ reinforced cuffs. </t>
  </si>
  <si>
    <t>MM-USNP-P-502-F32</t>
  </si>
  <si>
    <t>Ricochet Proximity - Maximum Mobility Pant with Gentex 1088 Aluminized (silver) outer shell and a Synergy™ 2L with CROSSTECH® Black 2L liner system.  Standard hook &amp; dee with hook and loop fly closure, thermal liner inspection port, postman's slide waist adjustment straps.  Two 8" x 8" x 2" full bellows hip pockets with Kevlar reinforcement, self material knee reinforcement.  Black Ara-shield™ reinforced cuffs. Heavy Duty suspenders.</t>
  </si>
  <si>
    <t>Ricochet FIRES - STRUCTURAL  #2</t>
  </si>
  <si>
    <t>MM-GFRS-C-112-F09</t>
  </si>
  <si>
    <t>MM-GFRSNB-C-112-F09</t>
  </si>
  <si>
    <t>MM-GFRS-P-112-F09</t>
  </si>
  <si>
    <t>Ricochet FIRES - OPTIONS</t>
  </si>
  <si>
    <t xml:space="preserve">3M™ 2"  OR 3" Letters OR </t>
  </si>
  <si>
    <t>Add up to 10, 2" Letters or 8 3" Letters on Back</t>
  </si>
  <si>
    <t>MM-GFRS-T-RKRE</t>
  </si>
  <si>
    <t>Removable Arashield ® knee Reinforcements</t>
  </si>
  <si>
    <t>MM-GFRS-TP-SP</t>
  </si>
  <si>
    <t>Search Pocket (5"x8"x2") on back of calf, with flap</t>
  </si>
  <si>
    <t>Updated 5-8-18</t>
  </si>
  <si>
    <t>Ricochet FIRES Structural Coat - Gemini™ Natural 7.5 oz outer shell and a Caldura® ELITE SL2i - 7.8 oz with CROSSTECH® Black 2L liner system</t>
  </si>
  <si>
    <t>Ricochet FIRES Structural Coat w/ Name Badge - Gemini™ Natural 7.5 oz outer shell and a Caldura® ELITE SL2i - 7.8 oz with CROSSTECH® Black 2L liner system</t>
  </si>
  <si>
    <t>Ricochet FIRES Structural Pant - Gemini™ Natural 7.5 oz outer shell and a Caldura® ELITE SL2i - 7.8 oz with CROSSTECH® Black 2L liner system</t>
  </si>
  <si>
    <t>Ricochet FIRES - Maximum Mobility Coat with Gemini™ Natural 7.5 oz outer shell and a Caldura® ELITE SL2i - 7.8 oz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9" x 9" x 2" half-high, hand warmer (fleece) pockets reinforced with Kevlar®, survivor style flashlight holder on the right chest, radio pocket (8" x 3.5" x 2") with double antenna notch on the left chest, mic tab on both the left and right chest.  Enhanced thermal protection at the elbows and shoulders.  American flag on right sleeve.  Internal pocket (8" x 8") on thermal liner, plus liner inspection port. 8" wrist guards with thumb holes and self material reinforced cuffs.   Choice of trim color and option for lettering.</t>
  </si>
  <si>
    <t>Ricochet FIRES - Maximum Mobility Coat with Gemini™ Natural 7.5 oz outer shell and a Caldura® ELITE SL2i - 7.8 oz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9" x 9" x 2" half-high, hand warmer (fleece) pockets reinforced with Kevlar®, survivor style flashlight holder on the right chest, radio pocket (8" x 3.5" x 2") with double antenna notch on the left chest, mic tab on both the left and right chest.  Enhanced thermal protection at the elbows and shoulders.  American flag on right sleeve.  Internal pocket (8" x 8") on thermal liner, plus liner inspection port. 8" wrist guards with thumb holes and self material reinforced cuffs.  Includes a hanging name badge (5" x 18"), including 8-10 letters, at the back hem.   Choice of trim color and option for lettering.</t>
  </si>
  <si>
    <t>Ricochet FIRES - Maximum Mobility Coat with Pioneer™ Gold 6.6 oz outer shell and a Synergy™ 2L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9" x 9" x 2" half-high, hand warmer (fleece) pockets reinforced with Kevlar®, survivor style flashlight holder on the right chest, radio pocket (8" x 3.5" x 2") with double antenna notch on the left chest, mic tab on both the left and right chest.  Enhanced thermal protection at the elbows and shoulders.  American flag on right sleeve.  Internal pocket (8" x 8") on thermal liner, plus liner inspection port. 8" wrist guards with thumb holes and self material reinforced cuffs.   Choice of trim color and option for lettering.</t>
  </si>
  <si>
    <t xml:space="preserve">Ricochet FIRES - Maximum Mobility Coat with Pioneer™ Gold 6.6 oz outer shell and a Synergy™ 2L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9" x 9" x 2" half-high, hand warmer (fleece) pockets reinforced with Kevlar®, survivor style flashlight holder on the right chest, radio pocket (8" x 3.5" x 2") with double antenna notch on the left chest, mic tab on both the left and right chest.  Enhanced thermal protection at the elbows and shoulders.  American flag on right sleeve.  Internal pocket (8" x 8") on thermal liner, plus liner inspection port. 8" wrist guards with thumb holes and self material reinforced cuffs.  Includes a hanging name badge (5" x 18"), including 8-10 letters, at the back hem.   Choice of trim color and option for lettering. </t>
  </si>
  <si>
    <t>GBS- THTAB</t>
  </si>
  <si>
    <t>Throat Tab on Collar</t>
  </si>
  <si>
    <t>Throat Tab, approximately 9"x5", folds back on itself for storage</t>
  </si>
  <si>
    <t>old Price $1,324.50</t>
  </si>
  <si>
    <t>old Price $1907.00</t>
  </si>
  <si>
    <t>old Price $1945.00</t>
  </si>
  <si>
    <t>Ricochet FIRES - Maximum Mobility Pant with Pioneer™ Gold 6.6 oz outer shell and a Synergy™ 2L with CROSSTECH® Black 2L liner system. Maximum Mobility design turnout pants tailored to reduce stress, standard hook &amp; dee with hook and loop and fly closure, thermal liner inspection port, Belt and Belt loops, boot cut pant hems to reduce wear, and 3" double stitched 3M™ Scotchlite™ Lime -Yellow triple trim at leg cuff and up side seam.  Two 10" x 10" x 2" full bellows hip pockets with 5" interior kevlar reinforcement, Pleated flex knee with Ara-shield™ reinforced knee and enhanced thermal protection with silicone padding in thermal.  Ara-shield™ reinforced cuffs. Padded, parachute style, H-back suspenders with snap style attachments.</t>
  </si>
  <si>
    <t>Ricochet FIRES - Maximum Mobility Pant with Gemini™ Natural 7.5 oz outer shell and a Caldura® ELITE SL2i - 7.8 oz with CROSSTECH® Black 2L liner system.  Maximum Mobility design turnout pants tailored to reduce stress, standard hook &amp; dee with hook and loop and fly closure, thermal liner inspection port, Belt and Belt loops, boot cut pant hems to reduce wear, and 3" double stitched 3M™ Scotchlite™ Lime -Yellow triple trim at leg cuff and up side seam.  Two 10" x 10" x 2" full bellows hip pockets with 5" interior kevlar reinforcement, Pleated flex knee with Ara-shield™ reinforced knee and enhanced thermal protection with silicone padding in thermal.  Ara-shield™ reinforced cuffs. Padded, parachute style, H-back suspenders with snap style attachments.</t>
  </si>
  <si>
    <t>Ricochet FIRES - STRUCTURAL #1</t>
  </si>
  <si>
    <t>REPLACEMENT Structural Garment Sizing Kits (Mens)</t>
  </si>
  <si>
    <t>REPLACEMENT Structural Garment Sizing Kits (Womens)</t>
  </si>
  <si>
    <t>MM2-SIZE-W-REPLACEMENT</t>
  </si>
  <si>
    <t>MM2-SIZE-M-REPLACEMENT</t>
  </si>
  <si>
    <t xml:space="preserve">Ricochet FIRES Structural Coat - Gemini™ Natural 7.5 oz outer shell </t>
  </si>
  <si>
    <t xml:space="preserve">Ricochet FIRES Structural Coat w/ Name Badge - Gemini™ Natural 7.5 oz outer shell </t>
  </si>
  <si>
    <t xml:space="preserve">Ricochet FIRES Structural Pant - Gemini™ Natural 7.5 oz outer shell </t>
  </si>
  <si>
    <t>Fires Coat - Throat Tab on Collar</t>
  </si>
  <si>
    <t>Fires Pant - Removable Arashield ® knee Reinforcements</t>
  </si>
  <si>
    <t>Fires Pant - Search Pocket (5"x8"x2") on back of calf, with flap</t>
  </si>
  <si>
    <t>Ricochet FIRES Structural Coat - Pioneer™ Gold 6.6 oz outer shell</t>
  </si>
  <si>
    <t>Ricochet FIRES Structural Coat w/ Name Badge - Pioneer™ Gold 6.6 oz outer shell</t>
  </si>
  <si>
    <t>Ricochet FIRES Structural Pant  - Pioneer™ Gold 6.6 oz outer shell</t>
  </si>
  <si>
    <t xml:space="preserve">Fires Coat - 3M™ 2"  OR 3" Letters </t>
  </si>
  <si>
    <t>Ricochet FIRES - Maximum Mobility Pant with Pioneer™ Gold 6.6 oz outer shell and a Synergy™ 2L with CROSSTECH® Black 2L liner system. Maximum Mobility design turnout pants tailored to reduce stress, standard hook &amp; dee with hook and loop and fly closure, thermal liner inspection port, postman's slide waist adjustment, boot cut pant hems to reduce wear, and 3" double stitched 3M™ Scotchlite™ Lime -Yellow triple trim at leg cuff and up side seam.  Two 10" x 10" x 2" full bellows hip pockets with 5" interior kevlar reinforcement, Pleated flex knee with Ara-shield™ reinforced knee and enhanced thermal protection with silicone padding in thermal.  Ara-shield™ reinforced cuffs. Padded, parachute style, H-back suspenders with snap style attachments.</t>
  </si>
  <si>
    <t>Ricochet FIRES - Maximum Mobility Pant with Gemini™ Natural 7.5 oz outer shell and a Caldura® ELITE SL2i - 7.8 oz with CROSSTECH® Black 2L liner system.  Maximum Mobility design turnout pants tailored to reduce stress, standard hook &amp; dee with hook and loop and fly closure, thermal liner inspection port, postman's slide waist adjustments, boot cut pant hems to reduce wear, and 3" double stitched 3M™ Scotchlite™ Lime -Yellow triple trim at leg cuff and up side seam.  Two 10" x 10" x 2" full bellows hip pockets with 5" interior kevlar reinforcement, Pleated flex knee with Ara-shield™ reinforced knee and enhanced thermal protection with silicone padding in thermal.  Ara-shield™ reinforced cuffs. Padded, parachute style, H-back suspenders with snap style attachments.</t>
  </si>
  <si>
    <t>MM-GFRS-T-KBLT</t>
  </si>
  <si>
    <t>Kevlar Belt, with beklt loops (Replaces postman's slides)</t>
  </si>
  <si>
    <t>Kevlar Belt (2" wide) with a buckle,  five self fabrci belt loops on pant - Replaces postman's slides</t>
  </si>
  <si>
    <t>NOTE:</t>
  </si>
  <si>
    <t>Part #</t>
  </si>
  <si>
    <r>
      <t>The yellow highlighted part numbers/items will be required to match the original FIRES package. (</t>
    </r>
    <r>
      <rPr>
        <b/>
        <i/>
        <sz val="11"/>
        <color theme="1"/>
        <rFont val="Calibri"/>
        <family val="2"/>
        <scheme val="minor"/>
      </rPr>
      <t>adding a throat tab and removable knee reinforcement</t>
    </r>
    <r>
      <rPr>
        <sz val="11"/>
        <color theme="1"/>
        <rFont val="Calibri"/>
        <family val="2"/>
        <scheme val="minor"/>
      </rPr>
      <t>)  There are two (2) coat options, one with a hanging name badge and one without.</t>
    </r>
  </si>
  <si>
    <t>USAF Contract only</t>
  </si>
  <si>
    <t>SR-601G-J3-18-Q001</t>
  </si>
  <si>
    <t>SR-601G-P3-18-Q001</t>
  </si>
  <si>
    <t>Technical Rescue COAT - Custom, Tan Nomex</t>
  </si>
  <si>
    <t>Technical Rescue PANT - Custom, Tan Nomex</t>
  </si>
  <si>
    <t>MMCT-C-106-04F-18-Q006A</t>
  </si>
  <si>
    <t>MMCT-P-106-04F-18-Q006A</t>
  </si>
  <si>
    <t>MMCT-C-204-32F-18-Q006B</t>
  </si>
  <si>
    <t>MMCT-P-204-32F-18-Q006B</t>
  </si>
  <si>
    <t>MMCT-C-312-09F-18-Q007</t>
  </si>
  <si>
    <t>MMCT-P-312-09F-18-Q007</t>
  </si>
  <si>
    <t>Ricochet Custom Structural Pant - Pioneer™ Gold 6.6 oz outer shell and a Defender M SL2 Brass with CROSSTECH® Black 2L liner system</t>
  </si>
  <si>
    <t>Ricochet Custom Structural Pant - Brown - Omni Elite® II outer shell and a Synergy™ 2L with CROSSTECH® Black 2L liner system</t>
  </si>
  <si>
    <t xml:space="preserve">Ricochet Custom Structural Pant - PBI Max Gold 7.0 oz outer shell and a Caldura SL2 with CROSSTECH® Black 2L liner system </t>
  </si>
  <si>
    <t>MMCT-C-203-31F-Q004</t>
  </si>
  <si>
    <t>MMCT-P-203-31F-Q004</t>
  </si>
  <si>
    <t>Ricochet Custom Structural Coat - Pioneer™ Gold 6.6 oz outer shell and a Defender M SL2 Brass with CROSSTECH® Black 2L liner system</t>
  </si>
  <si>
    <t>Ricochet Custom Structural Coat - Brown - Omni Elite® II outer shell and a Synergy™ 2L with CROSSTECH® Black 2L liner system</t>
  </si>
  <si>
    <t>Ricochet Custom Structural Coat - PBI Max Gold 7.0 oz outer shell and a Caldura SL2 with CROSSTECH® Black 2L liner system</t>
  </si>
  <si>
    <t>Ricochet FIRES Structural Pant - Gemini™ Natural 7.5 oz outer shell and a Caldura® ELITE SL2i - 7.8 oz with  CROSSTECH® Black 2L liner system</t>
  </si>
  <si>
    <t>QUOTED ITEMS</t>
  </si>
  <si>
    <t>Ricochet FIRES Structural Coat - Pioneer™ Gold 6.6 oz outer shell and a Defender 2L with CROSSTECH® Black 2L liner system</t>
  </si>
  <si>
    <t>Ricochet FIRES - Maximum Mobility Coat with Pioneer™ Gold 6.6 oz outer shell and a Defender™ 2L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9" x 9" x 2" half-high, hand warmer (fleece) pockets reinforced with Kevlar®, survivor style flashlight holder on the right chest, radio pocket (8" x 3.5" x 2") with double antenna notch on the left chest, mic tab on both the left and right chest.  Enhanced thermal protection at the elbows and shoulders.  American flag on right sleeve.  Internal pocket (8" x 8") on thermal liner, plus liner inspection port. 8" wrist guards with thumb holes and self material reinforced cuffs.   Choice of trim color and option for lettering.</t>
  </si>
  <si>
    <t>Ricochet FIRES Structural Coat w/ Name Badge - Pioneer™ Gold 6.6 oz outer shell and a Defender™ 2L with CROSSTECH® Black 2L liner system</t>
  </si>
  <si>
    <t xml:space="preserve">Ricochet FIRES - Maximum Mobility Coat with Pioneer™ Gold 6.6 oz outer shell and a Defender™ 2L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9" x 9" x 2" half-high, hand warmer (fleece) pockets reinforced with Kevlar®, survivor style flashlight holder on the right chest, radio pocket (8" x 3.5" x 2") with double antenna notch on the left chest, mic tab on both the left and right chest.  Enhanced thermal protection at the elbows and shoulders.  American flag on right sleeve.  Internal pocket (8" x 8") on thermal liner, plus liner inspection port. 8" wrist guards with thumb holes and self material reinforced cuffs.  Includes a hanging name badge (5" x 18"), including 8-10 letters, at the back hem.   Choice of trim color and option for lettering. </t>
  </si>
  <si>
    <t>Ricochet FIRES - Maximum Mobility Pant with Pioneer™ Gold 6.6 oz outer shell and a Defender™ 2L with CROSSTECH® Black 2L liner system. Maximum Mobility design turnout pants tailored to reduce stress, standard hook &amp; dee with hook and loop and fly closure, thermal liner inspection port, postman's slide waist adjustment, boot cut pant hems to reduce wear, and 3" double stitched 3M™ Scotchlite™ Lime -Yellow triple trim at leg cuff and up side seam.  Two 10" x 10" x 2" full bellows hip pockets with 5" interior kevlar reinforcement, Pleated flex knee with Ara-shield™ reinforced knee and enhanced thermal protection with silicone padding in thermal.  Ara-shield™ reinforced cuffs. Padded, parachute style, H-back suspenders with snap style attachments.</t>
  </si>
  <si>
    <t>Ricochet FIRES Structural Pant - Pioneer™ Gold 6.6 oz outer shell and a Defender™ 2L with CROSSTECH® Black 2L liner system</t>
  </si>
  <si>
    <t>Ricochet FIRES Structural Coat - Flex 7 - 7.0 oz outer shell and a Titanium® ELITE SL2i - 7.8 oz with CROSSTECH® Black 2L liner system</t>
  </si>
  <si>
    <t>Ricochet FIRES Structural Pant - Flex 7 - 7.0 oz outer shell and a Titanium® ELITE SL2i - 7.8 oz with CROSSTECH® Black 2L liner system</t>
  </si>
  <si>
    <t>Ricochet FIRES - Maximum Mobility Pant with Flex 7™ Natural 7.0 oz outer shell and a Titanium® ELITE SL2i - 7.8 oz with CROSSTECH® Black 2L liner system.  Maximum Mobility design turnout pants tailored to reduce stress, standard hook &amp; dee with hook and loop and fly closure, thermal liner inspection port, postman's slide waist adjustments, boot cut pant hems to reduce wear, and 3" double stitched 3M™ Scotchlite™ Lime -Yellow triple trim at leg cuff and up side seam.  Two 10" x 10" x 2" full bellows hip pockets with 5" interior kevlar reinforcement, Pleated flex knee with Ara-shield™ reinforced knee and enhanced thermal protection with silicone padding in thermal.  Ara-shield™ reinforced cuffs. Padded, parachute style, H-back suspenders with snap style attachments.</t>
  </si>
  <si>
    <t>Ricochet FIRES - Maximum Mobility Coat with Flex 7™ Natural 7.0 oz outer shell and a Titanium® ELITE SL2i - 7.8 oz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9" x 9" x 2" half-high, hand warmer (fleece) pockets reinforced with Kevlar®, survivor style flashlight holder on the right chest, radio pocket (8" x 3.5" x 2") with double antenna notch on the left chest, mic tab on both the left and right chest.  Enhanced thermal protection at the elbows and shoulders.  American flag on right sleeve.  Internal pocket (8" x 8") on thermal liner, plus liner inspection port. 8" wrist guards with thumb holes and self material reinforced cuffs.  Includes a hanging name badge (5" x 18"), including 8-10 letters, at the back hem.   Choice of trim color and option for lettering.</t>
  </si>
  <si>
    <t>Ricochet FIRES - Maximum Mobility Coat with Flex 7™ Natural 7.0 oz outer shell and a Titanium® ELITE SL2i - 7.8 oz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9" x 9" x 2" half-high, hand warmer (fleece) pockets reinforced with Kevlar®, survivor style flashlight holder on the right chest, radio pocket (8" x 3.5" x 2") with double antenna notch on the left chest, mic tab on both the left and right chest.  Enhanced thermal protection at the elbows and shoulders.  American flag on right sleeve.  Internal pocket (8" x 8") on thermal liner, plus liner inspection port. 8" wrist guards with thumb holes and self material reinforced cuffs.   Choice of trim color and option for lettering.</t>
  </si>
  <si>
    <t>USAF STRUCTURAL GEAR – Coat - Flex 7™ Natural 7.0 oz outer shell and a Titanium® ELITE SL2ii with CROSSTECH®  3-Layer liner system – stripped down  (see detailed USAF spec)</t>
  </si>
  <si>
    <t>USAF STRUCTURAL GEAR – Pant - Flex 7™ Natural 7.0 oz outer shell and a Titanium® ELITE SL2i with CROSSTECH®  2-Layer liner system with Replaceable Reinforced Knee w/out  Bellow Search Pockets (see detailed USAF spec)</t>
  </si>
  <si>
    <t>USAF STRUCTURAL GEAR – Pant - Flex 7™ Natural 7.0 oz outer shell and a Titanium® ELITE SL2i with CROSSTECH®  2-Layer liner system with Replaceable Reinforced Knee w/ Bellow Search Pockets (see detailed USAF spec)</t>
  </si>
  <si>
    <t>USAF STRUCTURAL GEAR – Pant - Flex 7™ Natural 7.0 oz outer shell and a Titanium® ELITE SL2i with CROSSTECH®  2-Layer liner system with Sewn-in reinforced Knee w/out Bellow Search Pockets (see detailed USAF spec)</t>
  </si>
  <si>
    <t>USAF STRUCTURAL GEAR  - Pant - Flex 7™ Natural 7.0 oz outer shell and a Titanium® ELITE SL2i with CROSSTECH®  2-Layer liner system  with Sewn-in Reinforced Knee w/ Bellow Search Pockets (see detailed USAF spec)</t>
  </si>
  <si>
    <t>USAF STRUCTURAL GEAR – Coat - Flex 7™ Natural 7.0 oz outer shell and a Titanium® ELITE SL2i with CROSSTECH®  2-Layer liner system – all inclusive  (see detailed USAF spec)</t>
  </si>
  <si>
    <t>23-Q003-MM-GB-C-106-F06</t>
  </si>
  <si>
    <t>Ricochet FIRES - Maximum Mobility Coat with Pioneer 6.6oz oter shell and a Defender M SL2 - 7.8 oz with CROSSTECH® Black 2L liner system.  Maximum Mobility design turnout coat with bi-swing back and radial elbow construction for increased mobility and comfort.  Zipper front closure with hook and loop on flap.  Standard includes 3" segmented, Lime -Yellow 3M™ Comfort trim in NFPA pattern.  Two 9" x 9" x 2" half- high, hand warmer (fleece) pockets reinforced with Kevlar®, survivor style flashlight holder on the right chest, radio pocket (8" x 3.5" x 2") with double antenna notch on the left chest, mic tab on both the left and right chest.  Enhanced thermal protection at the elbows and shoulders.  American flag on right sleeve.  Internal pocket (8" x 8") on thermal liner, plus liner inspection port. 8" wrist guards with thumb holes and self material reinforced cuffs.  Includes a hanging name badge (5" x 18"), including 8-10 letters, at the back hem.   Choice of trim color and option for lettering.</t>
  </si>
  <si>
    <t>Ricochet FIRES - Maximum Mobility Pant with Pioneer 6.6oz oter shell and a Defender M SL2 - 7.8 oz with CROSSTECH® Black 2L liner system.  Maximum Mobility design turnout pants tailored to reduce stress, standard hook &amp; dee with hook and loop and fly closure, thermal liner inspection port, postman's slide waist adjustments, boot cut pant hems to reduce wear, and 3" double stitched 3M™ Scotchlite™ Lime -Yellow triple   trim at leg cuff and up side seam.  Two 10" x 10" x 2" full bellows hip pockets with 5" interior kevlar reinforcement, Pleated flex knee with Ara-shield™ reinforced knee and enhanced thermal protection with silicone padding in thermal.  Ara-shield™ reinforced cuffs. Padded, parachute style, H-back suspenders with snap style attachments.</t>
  </si>
  <si>
    <t>AC-STRP-BL-24</t>
  </si>
  <si>
    <t>BG-GEAR-RD-24</t>
  </si>
  <si>
    <t>BG-MASK-BL-101</t>
  </si>
  <si>
    <t>GEAR BAG - RED W CONVENIENT CARRY STRAPS</t>
  </si>
  <si>
    <t>MASK BAGS</t>
  </si>
  <si>
    <t xml:space="preserve">GLOVE STRAP WITH SWIVEL HOOK </t>
  </si>
  <si>
    <t xml:space="preserve">GEAR BAG - RED </t>
  </si>
  <si>
    <t xml:space="preserve">GLOVE STRAP </t>
  </si>
  <si>
    <t>MASK BAGS - Red and Black</t>
  </si>
  <si>
    <t>MM2-GBS-C-AFM-xx-xx-xx</t>
  </si>
  <si>
    <t>MM2-GBS-PAB-AFM-xx-xx</t>
  </si>
  <si>
    <t>FIRES STRUCTURAL GEAR – COAT, all inclusive</t>
  </si>
  <si>
    <t xml:space="preserve">FIRES STRUCTURAL GEAR  - PANT W/Sewn-in Reinforced Knee </t>
  </si>
  <si>
    <t>STRUCTURAL GEAR – Pant - Flex 7™ Natural 7.0 oz outer shell and a Titanium® ELITE SL2i with CROSSTECH®  2-Layer liner system with Sewn-in reinforced Knee w/out Bellow Search Pockets (see detailed FIRES spec)</t>
  </si>
  <si>
    <t>STRUCTURAL GEAR – Coat - Flex 7™ Natural 7.0 oz outer shell and a Titanium® ELITE SL2i with CROSSTECH®  2-Layer liner system – all inclusive  (see detailed FIRES spec)</t>
  </si>
  <si>
    <t>Updated December 2024</t>
  </si>
  <si>
    <t>Ricochet 2024-2025 Custom Price List</t>
  </si>
  <si>
    <t>MM-CT-P-403-02W-25-Q007</t>
  </si>
  <si>
    <t>MM-CT-C-403-02W-25-Q007</t>
  </si>
  <si>
    <t>Ricochet  Structural Pant - Nomex Tan 7.5 oz outer shell and a Defender M NP- 7.8 oz with StedAir3000 liner system</t>
  </si>
  <si>
    <t>Ricochet  Structural Coat - Nomex Tan 7.5 oz outer shell and a Defender M NP- 7.8 oz with StedAir3000 liner system</t>
  </si>
  <si>
    <t>All Sizes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</si>
</sst>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 #,##0.00"/>
  </numFmts>
  <fonts count="32" x14ac:knownFonts="1">
    <font>
      <sz val="11"/>
      <color theme="1"/>
      <name val="Calibri"/>
      <family val="2"/>
      <scheme val="minor"/>
    </font>
    <font>
      <b/>
      <sz val="12"/>
      <color rgb="FF000000"/>
      <name val="Times New Roman"/>
      <family val="1"/>
    </font>
    <font>
      <sz val="11"/>
      <color rgb="FF000000"/>
      <name val="Times New Roman"/>
      <family val="1"/>
    </font>
    <font>
      <sz val="11"/>
      <color theme="1"/>
      <name val="Times New Roman"/>
      <family val="1"/>
    </font>
    <font>
      <b/>
      <u/>
      <sz val="12"/>
      <color rgb="FF000000"/>
      <name val="Times New Roman"/>
      <family val="1"/>
    </font>
    <font>
      <b/>
      <u/>
      <sz val="11"/>
      <color rgb="FF000000"/>
      <name val="Times New Roman"/>
      <family val="1"/>
    </font>
    <font>
      <sz val="12"/>
      <color theme="1"/>
      <name val="Calibri"/>
      <family val="2"/>
      <scheme val="minor"/>
    </font>
    <font>
      <sz val="12"/>
      <color rgb="FF000000"/>
      <name val="Times New Roman"/>
      <family val="1"/>
    </font>
    <font>
      <b/>
      <sz val="14"/>
      <color theme="1"/>
      <name val="Times New Roman"/>
      <family val="1"/>
    </font>
    <font>
      <sz val="11"/>
      <name val="Times New Roman"/>
      <family val="1"/>
    </font>
    <font>
      <sz val="12"/>
      <color rgb="FFFF0000"/>
      <name val="Times New Roman"/>
      <family val="1"/>
    </font>
    <font>
      <sz val="11"/>
      <color theme="1"/>
      <name val="Calibri"/>
      <family val="2"/>
      <scheme val="minor"/>
    </font>
    <font>
      <b/>
      <sz val="12"/>
      <name val="Times New Roman"/>
      <family val="1"/>
    </font>
    <font>
      <sz val="12"/>
      <name val="Times New Roman"/>
      <family val="1"/>
    </font>
    <font>
      <sz val="12"/>
      <color rgb="FFFF0000"/>
      <name val="Calibri"/>
      <family val="2"/>
      <scheme val="minor"/>
    </font>
    <font>
      <b/>
      <sz val="14"/>
      <color rgb="FFFF0000"/>
      <name val="Calibri"/>
      <family val="2"/>
      <scheme val="minor"/>
    </font>
    <font>
      <b/>
      <sz val="11"/>
      <name val="Calibri"/>
      <family val="2"/>
      <scheme val="minor"/>
    </font>
    <font>
      <sz val="72"/>
      <color theme="1"/>
      <name val="Calibri"/>
      <family val="2"/>
      <scheme val="minor"/>
    </font>
    <font>
      <sz val="10"/>
      <color rgb="FF000000"/>
      <name val="Symbol"/>
      <family val="1"/>
      <charset val="2"/>
    </font>
    <font>
      <b/>
      <sz val="20"/>
      <color theme="1"/>
      <name val="Times New Roman"/>
      <family val="1"/>
    </font>
    <font>
      <sz val="18"/>
      <color rgb="FF000000"/>
      <name val="Times New Roman"/>
      <family val="1"/>
    </font>
    <font>
      <sz val="18"/>
      <color theme="1"/>
      <name val="Times New Roman"/>
      <family val="1"/>
    </font>
    <font>
      <sz val="9"/>
      <color rgb="FF000000"/>
      <name val="Times New Roman"/>
      <family val="1"/>
    </font>
    <font>
      <b/>
      <sz val="14"/>
      <color theme="1"/>
      <name val="Calibri"/>
      <family val="2"/>
      <scheme val="minor"/>
    </font>
    <font>
      <b/>
      <sz val="11"/>
      <color theme="1"/>
      <name val="Calibri"/>
      <family val="2"/>
      <scheme val="minor"/>
    </font>
    <font>
      <sz val="18"/>
      <color theme="1"/>
      <name val="Calibri"/>
      <family val="2"/>
      <scheme val="minor"/>
    </font>
    <font>
      <b/>
      <sz val="22"/>
      <color theme="1"/>
      <name val="Calibri"/>
      <family val="2"/>
      <scheme val="minor"/>
    </font>
    <font>
      <sz val="11"/>
      <color indexed="8"/>
      <name val="Times New Roman"/>
      <family val="1"/>
    </font>
    <font>
      <sz val="12"/>
      <color theme="1"/>
      <name val="Times New Roman"/>
      <family val="1"/>
    </font>
    <font>
      <b/>
      <i/>
      <sz val="11"/>
      <color theme="1"/>
      <name val="Calibri"/>
      <family val="2"/>
      <scheme val="minor"/>
    </font>
    <font>
      <sz val="11"/>
      <color indexed="8"/>
      <name val="Calibri"/>
      <family val="2"/>
    </font>
    <font>
      <sz val="11"/>
      <color theme="1"/>
      <name val="Calibri"/>
      <family val="2"/>
    </font>
  </fonts>
  <fills count="7">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indexed="64"/>
      </right>
      <top style="medium">
        <color indexed="64"/>
      </top>
      <bottom style="thin">
        <color auto="1"/>
      </bottom>
      <diagonal/>
    </border>
    <border>
      <left style="thin">
        <color indexed="64"/>
      </left>
      <right/>
      <top/>
      <bottom/>
      <diagonal/>
    </border>
    <border>
      <left/>
      <right style="thin">
        <color indexed="64"/>
      </right>
      <top/>
      <bottom/>
      <diagonal/>
    </border>
  </borders>
  <cellStyleXfs count="3">
    <xf numFmtId="0" fontId="0" fillId="0" borderId="0"/>
    <xf numFmtId="44" fontId="11" fillId="0" borderId="0" applyFont="0" applyFill="0" applyBorder="0" applyAlignment="0" applyProtection="0"/>
    <xf numFmtId="9" fontId="11" fillId="0" borderId="0" applyFont="0" applyFill="0" applyBorder="0" applyAlignment="0" applyProtection="0"/>
  </cellStyleXfs>
  <cellXfs count="199">
    <xf numFmtId="0" fontId="0" fillId="0" borderId="0" xfId="0"/>
    <xf numFmtId="0" fontId="2" fillId="0" borderId="0" xfId="0" applyFont="1" applyAlignment="1">
      <alignment vertical="center" wrapText="1"/>
    </xf>
    <xf numFmtId="0" fontId="3" fillId="0" borderId="0" xfId="0" applyFont="1" applyAlignment="1">
      <alignment vertical="center"/>
    </xf>
    <xf numFmtId="0" fontId="5" fillId="0" borderId="1" xfId="0" applyFont="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xf>
    <xf numFmtId="0" fontId="6" fillId="0" borderId="0" xfId="0" applyFont="1"/>
    <xf numFmtId="0" fontId="7" fillId="0" borderId="2" xfId="0" applyFont="1" applyBorder="1" applyAlignment="1">
      <alignment vertical="center" wrapText="1"/>
    </xf>
    <xf numFmtId="0" fontId="6" fillId="0" borderId="3" xfId="0" applyFont="1" applyBorder="1"/>
    <xf numFmtId="0" fontId="6" fillId="0" borderId="4" xfId="0" applyFont="1" applyBorder="1"/>
    <xf numFmtId="0" fontId="7" fillId="0" borderId="4" xfId="0" applyFont="1" applyBorder="1" applyAlignment="1">
      <alignment vertical="center" wrapText="1"/>
    </xf>
    <xf numFmtId="0" fontId="8" fillId="0" borderId="0" xfId="0" applyFont="1"/>
    <xf numFmtId="0" fontId="9" fillId="0" borderId="1" xfId="0" applyFont="1" applyBorder="1" applyAlignment="1">
      <alignment vertical="center" wrapText="1"/>
    </xf>
    <xf numFmtId="0" fontId="9" fillId="0" borderId="3" xfId="0" applyFont="1" applyBorder="1" applyAlignment="1">
      <alignment vertical="center" wrapText="1"/>
    </xf>
    <xf numFmtId="0" fontId="6" fillId="0" borderId="5" xfId="0" applyFont="1" applyBorder="1"/>
    <xf numFmtId="0" fontId="2" fillId="0" borderId="6" xfId="0" applyFont="1" applyBorder="1" applyAlignment="1">
      <alignment vertical="center" wrapText="1"/>
    </xf>
    <xf numFmtId="0" fontId="9" fillId="0" borderId="6" xfId="0" applyFont="1" applyBorder="1" applyAlignment="1">
      <alignment vertical="center" wrapText="1"/>
    </xf>
    <xf numFmtId="44" fontId="2" fillId="0" borderId="3" xfId="1" applyFont="1" applyBorder="1" applyAlignment="1">
      <alignment vertical="center"/>
    </xf>
    <xf numFmtId="44" fontId="2" fillId="0" borderId="1" xfId="1" applyFont="1" applyBorder="1" applyAlignment="1">
      <alignment vertical="center"/>
    </xf>
    <xf numFmtId="44" fontId="2" fillId="0" borderId="6" xfId="1" applyFont="1" applyBorder="1" applyAlignment="1">
      <alignment vertical="center"/>
    </xf>
    <xf numFmtId="44" fontId="3" fillId="0" borderId="1" xfId="1" applyFont="1" applyBorder="1" applyAlignment="1">
      <alignment vertical="center"/>
    </xf>
    <xf numFmtId="9" fontId="2" fillId="0" borderId="3" xfId="2" applyFont="1" applyBorder="1" applyAlignment="1">
      <alignment horizontal="center" vertical="center"/>
    </xf>
    <xf numFmtId="9" fontId="2" fillId="0" borderId="1" xfId="2" applyFont="1" applyBorder="1" applyAlignment="1">
      <alignment horizontal="center" vertical="center"/>
    </xf>
    <xf numFmtId="9" fontId="2" fillId="0" borderId="6" xfId="2" applyFont="1" applyBorder="1" applyAlignment="1">
      <alignment horizontal="center" vertical="center"/>
    </xf>
    <xf numFmtId="9" fontId="3" fillId="0" borderId="1" xfId="2" applyFont="1" applyBorder="1" applyAlignment="1">
      <alignment horizontal="center" vertical="center"/>
    </xf>
    <xf numFmtId="0" fontId="10" fillId="0" borderId="2" xfId="0" applyFont="1" applyBorder="1" applyAlignment="1">
      <alignment vertical="center" wrapText="1"/>
    </xf>
    <xf numFmtId="0" fontId="14" fillId="0" borderId="4" xfId="0" applyFont="1" applyBorder="1"/>
    <xf numFmtId="0" fontId="14" fillId="0" borderId="3" xfId="0" applyFont="1" applyBorder="1"/>
    <xf numFmtId="0" fontId="0" fillId="0" borderId="0" xfId="0" applyAlignment="1">
      <alignment horizontal="left"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3" fillId="0" borderId="5" xfId="0" applyFont="1" applyBorder="1" applyAlignment="1">
      <alignment horizontal="left" vertical="center"/>
    </xf>
    <xf numFmtId="0" fontId="5"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14" fontId="7" fillId="0" borderId="1" xfId="0" applyNumberFormat="1" applyFont="1" applyBorder="1" applyAlignment="1">
      <alignment horizontal="left" vertical="center" wrapText="1"/>
    </xf>
    <xf numFmtId="14" fontId="13" fillId="0" borderId="1" xfId="0" applyNumberFormat="1" applyFont="1" applyBorder="1" applyAlignment="1">
      <alignment horizontal="left" vertical="center" wrapText="1"/>
    </xf>
    <xf numFmtId="14" fontId="7" fillId="0" borderId="3" xfId="0" applyNumberFormat="1" applyFont="1" applyBorder="1" applyAlignment="1">
      <alignment horizontal="left" vertical="center" wrapText="1"/>
    </xf>
    <xf numFmtId="14" fontId="7" fillId="0" borderId="6" xfId="0" applyNumberFormat="1" applyFont="1" applyBorder="1" applyAlignment="1">
      <alignment horizontal="left" vertical="center" wrapText="1"/>
    </xf>
    <xf numFmtId="0" fontId="6" fillId="0" borderId="0" xfId="0" applyFont="1" applyAlignment="1">
      <alignment horizontal="left" vertical="center"/>
    </xf>
    <xf numFmtId="0" fontId="15" fillId="0" borderId="4" xfId="0" applyFont="1" applyBorder="1"/>
    <xf numFmtId="14" fontId="6" fillId="0" borderId="6" xfId="0" applyNumberFormat="1" applyFont="1" applyBorder="1" applyAlignment="1">
      <alignment horizontal="left" vertical="center"/>
    </xf>
    <xf numFmtId="0" fontId="0" fillId="0" borderId="7" xfId="0" applyBorder="1"/>
    <xf numFmtId="0" fontId="0" fillId="0" borderId="8" xfId="0" applyBorder="1"/>
    <xf numFmtId="0" fontId="0" fillId="0" borderId="9" xfId="0" applyBorder="1"/>
    <xf numFmtId="0" fontId="2" fillId="0" borderId="10" xfId="0" applyFont="1" applyBorder="1" applyAlignment="1">
      <alignment horizontal="left" vertical="center"/>
    </xf>
    <xf numFmtId="0" fontId="7" fillId="0" borderId="11" xfId="0" applyFont="1" applyBorder="1" applyAlignment="1">
      <alignment vertical="center" wrapText="1"/>
    </xf>
    <xf numFmtId="0" fontId="9" fillId="0" borderId="1" xfId="0" applyFont="1" applyBorder="1" applyAlignment="1">
      <alignment horizontal="left" vertical="center"/>
    </xf>
    <xf numFmtId="0" fontId="9" fillId="0" borderId="6" xfId="0" applyFont="1" applyBorder="1" applyAlignment="1">
      <alignment horizontal="left" vertical="center"/>
    </xf>
    <xf numFmtId="9" fontId="3" fillId="0" borderId="6" xfId="2" applyFont="1" applyBorder="1" applyAlignment="1">
      <alignment horizontal="center" vertical="center"/>
    </xf>
    <xf numFmtId="8" fontId="2" fillId="0" borderId="1" xfId="1" applyNumberFormat="1" applyFont="1" applyBorder="1" applyAlignment="1">
      <alignment vertical="center"/>
    </xf>
    <xf numFmtId="14" fontId="13" fillId="0" borderId="3" xfId="0" applyNumberFormat="1" applyFont="1" applyBorder="1" applyAlignment="1">
      <alignment horizontal="left" vertical="center" wrapText="1"/>
    </xf>
    <xf numFmtId="14" fontId="13" fillId="0" borderId="6" xfId="0" applyNumberFormat="1" applyFont="1" applyBorder="1" applyAlignment="1">
      <alignment horizontal="left" vertical="center" wrapText="1"/>
    </xf>
    <xf numFmtId="44" fontId="3" fillId="0" borderId="1" xfId="1" applyFont="1" applyBorder="1" applyAlignment="1">
      <alignment horizontal="center" vertical="center"/>
    </xf>
    <xf numFmtId="44" fontId="2" fillId="0" borderId="1" xfId="1" applyFont="1" applyBorder="1" applyAlignment="1">
      <alignment horizontal="center" vertical="center"/>
    </xf>
    <xf numFmtId="0" fontId="0" fillId="0" borderId="1" xfId="0" applyBorder="1" applyAlignment="1">
      <alignment vertical="top" wrapText="1"/>
    </xf>
    <xf numFmtId="0" fontId="0" fillId="0" borderId="1" xfId="0" applyBorder="1" applyAlignment="1">
      <alignment wrapText="1"/>
    </xf>
    <xf numFmtId="0" fontId="16" fillId="2" borderId="12" xfId="0" applyFont="1" applyFill="1" applyBorder="1" applyAlignment="1">
      <alignment horizontal="left" wrapText="1"/>
    </xf>
    <xf numFmtId="0" fontId="0" fillId="3" borderId="1" xfId="0" applyFill="1" applyBorder="1" applyAlignment="1">
      <alignment vertical="top" wrapText="1"/>
    </xf>
    <xf numFmtId="0" fontId="17" fillId="0" borderId="0" xfId="0" applyFont="1"/>
    <xf numFmtId="0" fontId="0" fillId="0" borderId="0" xfId="0" applyAlignment="1">
      <alignment wrapText="1"/>
    </xf>
    <xf numFmtId="0" fontId="0" fillId="0" borderId="0" xfId="0" applyAlignment="1">
      <alignment horizontal="left" wrapText="1"/>
    </xf>
    <xf numFmtId="0" fontId="18" fillId="0" borderId="0" xfId="0" applyFont="1" applyAlignment="1">
      <alignment horizontal="left" vertical="center" indent="5"/>
    </xf>
    <xf numFmtId="0" fontId="18" fillId="0" borderId="0" xfId="0" applyFont="1" applyAlignment="1">
      <alignment horizontal="left" vertical="center" indent="2"/>
    </xf>
    <xf numFmtId="14" fontId="0" fillId="0" borderId="0" xfId="0" applyNumberFormat="1" applyAlignment="1">
      <alignment horizontal="left" vertical="center"/>
    </xf>
    <xf numFmtId="0" fontId="1" fillId="0" borderId="0" xfId="0" applyFont="1" applyAlignment="1">
      <alignment horizontal="left" wrapText="1"/>
    </xf>
    <xf numFmtId="0" fontId="0" fillId="0" borderId="0" xfId="0" applyAlignment="1">
      <alignment horizontal="left"/>
    </xf>
    <xf numFmtId="0" fontId="4" fillId="0" borderId="1" xfId="0" applyFont="1" applyBorder="1" applyAlignment="1">
      <alignment horizontal="left" wrapText="1"/>
    </xf>
    <xf numFmtId="0" fontId="5" fillId="0" borderId="1" xfId="0" applyFont="1" applyBorder="1" applyAlignment="1">
      <alignment horizontal="left"/>
    </xf>
    <xf numFmtId="0" fontId="19" fillId="0" borderId="0" xfId="0" applyFont="1"/>
    <xf numFmtId="0" fontId="5" fillId="0" borderId="1" xfId="0" applyFont="1" applyBorder="1" applyAlignment="1">
      <alignment horizontal="left"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0" fillId="0" borderId="0" xfId="0" applyAlignment="1">
      <alignment horizontal="center" vertical="center"/>
    </xf>
    <xf numFmtId="0" fontId="22" fillId="0" borderId="1" xfId="0" applyFont="1" applyBorder="1" applyAlignment="1">
      <alignment horizontal="center" vertical="center" wrapText="1"/>
    </xf>
    <xf numFmtId="14" fontId="7" fillId="0" borderId="4" xfId="0" applyNumberFormat="1" applyFont="1" applyBorder="1" applyAlignment="1">
      <alignment horizontal="left" vertical="center" wrapText="1"/>
    </xf>
    <xf numFmtId="0" fontId="3" fillId="0" borderId="4" xfId="0" applyFont="1" applyBorder="1" applyAlignment="1">
      <alignment horizontal="left" vertical="center"/>
    </xf>
    <xf numFmtId="44" fontId="3" fillId="0" borderId="4" xfId="1" applyFont="1" applyBorder="1" applyAlignment="1">
      <alignment vertical="center"/>
    </xf>
    <xf numFmtId="44" fontId="2" fillId="0" borderId="4" xfId="1" applyFont="1" applyBorder="1" applyAlignment="1">
      <alignment vertical="center"/>
    </xf>
    <xf numFmtId="9" fontId="3" fillId="0" borderId="4" xfId="2" applyFont="1" applyBorder="1" applyAlignment="1">
      <alignment horizontal="center" vertical="center"/>
    </xf>
    <xf numFmtId="0" fontId="21" fillId="0" borderId="4" xfId="0" applyFont="1" applyBorder="1" applyAlignment="1">
      <alignment horizontal="center" vertical="center"/>
    </xf>
    <xf numFmtId="0" fontId="3" fillId="0" borderId="4" xfId="0" applyFont="1" applyBorder="1" applyAlignment="1">
      <alignment vertical="center"/>
    </xf>
    <xf numFmtId="14" fontId="7" fillId="0" borderId="2" xfId="0" applyNumberFormat="1" applyFont="1" applyBorder="1" applyAlignment="1">
      <alignment horizontal="left" vertical="center" wrapText="1"/>
    </xf>
    <xf numFmtId="0" fontId="6" fillId="0" borderId="4" xfId="0" applyFont="1" applyBorder="1" applyAlignment="1">
      <alignment wrapText="1"/>
    </xf>
    <xf numFmtId="44" fontId="2" fillId="0" borderId="1" xfId="1" applyFont="1" applyBorder="1" applyAlignment="1">
      <alignment vertical="center" wrapText="1"/>
    </xf>
    <xf numFmtId="44" fontId="2" fillId="0" borderId="3" xfId="1" applyFont="1" applyBorder="1" applyAlignment="1">
      <alignment vertical="center" wrapText="1"/>
    </xf>
    <xf numFmtId="9" fontId="2" fillId="0" borderId="1" xfId="2" applyFont="1" applyBorder="1" applyAlignment="1">
      <alignment horizontal="center" vertical="center" wrapText="1"/>
    </xf>
    <xf numFmtId="44" fontId="2" fillId="0" borderId="0" xfId="1" applyFont="1" applyBorder="1" applyAlignment="1">
      <alignment vertical="center" wrapText="1"/>
    </xf>
    <xf numFmtId="0" fontId="25" fillId="0" borderId="0" xfId="0" applyFont="1"/>
    <xf numFmtId="0" fontId="24" fillId="0" borderId="0" xfId="0" applyFont="1"/>
    <xf numFmtId="0" fontId="7" fillId="4" borderId="2" xfId="0" applyFont="1" applyFill="1" applyBorder="1" applyAlignment="1">
      <alignment vertical="center" wrapText="1"/>
    </xf>
    <xf numFmtId="0" fontId="9" fillId="4" borderId="1" xfId="0" applyFont="1" applyFill="1" applyBorder="1" applyAlignment="1">
      <alignment horizontal="left" vertical="center" wrapText="1"/>
    </xf>
    <xf numFmtId="44" fontId="2" fillId="4" borderId="1" xfId="1" applyFont="1" applyFill="1" applyBorder="1" applyAlignment="1">
      <alignment vertical="center" wrapText="1"/>
    </xf>
    <xf numFmtId="9" fontId="3" fillId="4" borderId="1" xfId="2" applyFont="1" applyFill="1"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9" fillId="4" borderId="6" xfId="0" applyFont="1" applyFill="1" applyBorder="1" applyAlignment="1">
      <alignment horizontal="left" vertical="center" wrapText="1"/>
    </xf>
    <xf numFmtId="44" fontId="2" fillId="4" borderId="6" xfId="1" applyFont="1" applyFill="1" applyBorder="1" applyAlignment="1">
      <alignment vertical="center" wrapText="1"/>
    </xf>
    <xf numFmtId="9" fontId="3" fillId="4" borderId="6" xfId="2" applyFont="1" applyFill="1" applyBorder="1" applyAlignment="1">
      <alignment horizontal="center" vertical="center" wrapText="1"/>
    </xf>
    <xf numFmtId="0" fontId="2" fillId="4" borderId="6" xfId="0" applyFont="1" applyFill="1" applyBorder="1" applyAlignment="1">
      <alignment horizontal="left" vertical="center" wrapText="1"/>
    </xf>
    <xf numFmtId="0" fontId="9" fillId="4" borderId="6" xfId="0" applyFont="1" applyFill="1" applyBorder="1" applyAlignment="1">
      <alignment vertical="center" wrapText="1"/>
    </xf>
    <xf numFmtId="0" fontId="26" fillId="4" borderId="1" xfId="0" applyFont="1" applyFill="1" applyBorder="1" applyAlignment="1">
      <alignment horizontal="center" vertical="center" wrapText="1"/>
    </xf>
    <xf numFmtId="0" fontId="26" fillId="0" borderId="0" xfId="0" applyFont="1" applyAlignment="1">
      <alignment horizontal="center" vertical="center" wrapText="1"/>
    </xf>
    <xf numFmtId="0" fontId="9" fillId="0" borderId="0" xfId="0" applyFont="1" applyAlignment="1">
      <alignment horizontal="left" vertical="center" wrapText="1"/>
    </xf>
    <xf numFmtId="44" fontId="2" fillId="0" borderId="0" xfId="1" applyFont="1" applyFill="1" applyBorder="1" applyAlignment="1">
      <alignment vertical="center" wrapText="1"/>
    </xf>
    <xf numFmtId="9" fontId="3" fillId="0" borderId="0" xfId="2" applyFont="1" applyFill="1" applyBorder="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vertical="center" wrapText="1"/>
    </xf>
    <xf numFmtId="0" fontId="7" fillId="5" borderId="2" xfId="0" applyFont="1" applyFill="1" applyBorder="1" applyAlignment="1">
      <alignment vertical="center" wrapText="1"/>
    </xf>
    <xf numFmtId="0" fontId="9" fillId="5" borderId="1" xfId="0" applyFont="1" applyFill="1" applyBorder="1" applyAlignment="1">
      <alignment horizontal="left" vertical="center" wrapText="1"/>
    </xf>
    <xf numFmtId="44" fontId="2" fillId="5" borderId="1" xfId="1" applyFont="1" applyFill="1" applyBorder="1" applyAlignment="1">
      <alignment vertical="center" wrapText="1"/>
    </xf>
    <xf numFmtId="9" fontId="3" fillId="5" borderId="1" xfId="2" applyFont="1" applyFill="1" applyBorder="1" applyAlignment="1">
      <alignment horizontal="center" vertical="center" wrapText="1"/>
    </xf>
    <xf numFmtId="0" fontId="26" fillId="5" borderId="1" xfId="0" applyFont="1" applyFill="1" applyBorder="1" applyAlignment="1">
      <alignment horizontal="center" vertical="center" wrapText="1"/>
    </xf>
    <xf numFmtId="0" fontId="9" fillId="5" borderId="6" xfId="0" applyFont="1" applyFill="1" applyBorder="1" applyAlignment="1">
      <alignment horizontal="left" vertical="center" wrapText="1"/>
    </xf>
    <xf numFmtId="44" fontId="2" fillId="5" borderId="6" xfId="1" applyFont="1" applyFill="1" applyBorder="1" applyAlignment="1">
      <alignment vertical="center" wrapText="1"/>
    </xf>
    <xf numFmtId="9" fontId="3" fillId="5" borderId="6" xfId="2" applyFont="1" applyFill="1" applyBorder="1" applyAlignment="1">
      <alignment horizontal="center" vertical="center" wrapText="1"/>
    </xf>
    <xf numFmtId="0" fontId="2" fillId="5" borderId="1" xfId="0" applyFont="1" applyFill="1" applyBorder="1" applyAlignment="1">
      <alignment horizontal="left" vertical="center" wrapText="1"/>
    </xf>
    <xf numFmtId="0" fontId="9" fillId="5" borderId="1" xfId="0" applyFont="1" applyFill="1" applyBorder="1" applyAlignment="1">
      <alignment vertical="center" wrapText="1"/>
    </xf>
    <xf numFmtId="0" fontId="2" fillId="5" borderId="6" xfId="0" applyFont="1" applyFill="1" applyBorder="1" applyAlignment="1">
      <alignment horizontal="left" vertical="center" wrapText="1"/>
    </xf>
    <xf numFmtId="0" fontId="9" fillId="5" borderId="6" xfId="0" applyFont="1" applyFill="1" applyBorder="1" applyAlignment="1">
      <alignment vertical="center" wrapText="1"/>
    </xf>
    <xf numFmtId="44" fontId="0" fillId="0" borderId="0" xfId="0" applyNumberFormat="1" applyAlignment="1">
      <alignment horizontal="left" vertical="center"/>
    </xf>
    <xf numFmtId="14" fontId="7" fillId="4" borderId="2" xfId="0" applyNumberFormat="1" applyFont="1" applyFill="1" applyBorder="1" applyAlignment="1">
      <alignment vertical="center" wrapText="1"/>
    </xf>
    <xf numFmtId="0" fontId="26" fillId="4" borderId="2" xfId="0" applyFont="1" applyFill="1" applyBorder="1" applyAlignment="1">
      <alignment horizontal="center" vertical="center" wrapText="1"/>
    </xf>
    <xf numFmtId="44" fontId="0" fillId="0" borderId="0" xfId="0" applyNumberFormat="1"/>
    <xf numFmtId="44" fontId="2" fillId="4" borderId="1" xfId="1" applyFont="1" applyFill="1" applyBorder="1" applyAlignment="1">
      <alignment vertical="center"/>
    </xf>
    <xf numFmtId="44" fontId="2" fillId="4" borderId="6" xfId="1" applyFont="1" applyFill="1" applyBorder="1" applyAlignment="1">
      <alignment vertical="center"/>
    </xf>
    <xf numFmtId="0" fontId="9" fillId="4" borderId="1" xfId="0" applyFont="1" applyFill="1" applyBorder="1" applyAlignment="1">
      <alignment horizontal="left" vertical="center"/>
    </xf>
    <xf numFmtId="0" fontId="9" fillId="4" borderId="6" xfId="0" applyFont="1" applyFill="1" applyBorder="1" applyAlignment="1">
      <alignment horizontal="left" vertical="center"/>
    </xf>
    <xf numFmtId="0" fontId="3" fillId="4" borderId="1" xfId="0" applyFont="1" applyFill="1" applyBorder="1" applyAlignment="1">
      <alignment horizontal="left" vertical="center"/>
    </xf>
    <xf numFmtId="44" fontId="2" fillId="4" borderId="1" xfId="1" applyFont="1" applyFill="1" applyBorder="1" applyAlignment="1">
      <alignment horizontal="center" vertical="center"/>
    </xf>
    <xf numFmtId="0" fontId="3" fillId="4" borderId="1" xfId="0" applyFont="1" applyFill="1" applyBorder="1" applyAlignment="1">
      <alignment vertical="center"/>
    </xf>
    <xf numFmtId="0" fontId="27" fillId="4" borderId="1" xfId="0" applyFont="1" applyFill="1" applyBorder="1" applyAlignment="1">
      <alignment horizontal="left" vertical="center" wrapText="1"/>
    </xf>
    <xf numFmtId="14" fontId="13" fillId="6" borderId="3" xfId="0" applyNumberFormat="1" applyFont="1" applyFill="1" applyBorder="1" applyAlignment="1">
      <alignment horizontal="left" vertical="center" wrapText="1"/>
    </xf>
    <xf numFmtId="0" fontId="28" fillId="0" borderId="13" xfId="0" applyFont="1" applyBorder="1" applyAlignment="1">
      <alignment vertical="center" wrapText="1"/>
    </xf>
    <xf numFmtId="0" fontId="28" fillId="0" borderId="14" xfId="0" applyFont="1" applyBorder="1" applyAlignment="1">
      <alignment vertical="center" wrapText="1"/>
    </xf>
    <xf numFmtId="44" fontId="2" fillId="0" borderId="0" xfId="1" applyFont="1" applyBorder="1" applyAlignment="1">
      <alignment vertical="center"/>
    </xf>
    <xf numFmtId="9" fontId="3" fillId="0" borderId="0" xfId="2" applyFont="1" applyBorder="1" applyAlignment="1">
      <alignment horizontal="center" vertical="center"/>
    </xf>
    <xf numFmtId="0" fontId="3" fillId="0" borderId="0" xfId="0" applyFont="1" applyAlignment="1">
      <alignment horizontal="left" vertical="center"/>
    </xf>
    <xf numFmtId="0" fontId="27" fillId="0" borderId="0" xfId="0" applyFont="1" applyAlignment="1">
      <alignment horizontal="left" vertical="center" wrapText="1"/>
    </xf>
    <xf numFmtId="0" fontId="3" fillId="0" borderId="15" xfId="0" applyFont="1" applyBorder="1" applyAlignment="1">
      <alignment horizontal="left" vertical="center"/>
    </xf>
    <xf numFmtId="0" fontId="27" fillId="0" borderId="1" xfId="0" applyFont="1" applyBorder="1" applyAlignment="1">
      <alignment horizontal="left" vertical="center" wrapText="1"/>
    </xf>
    <xf numFmtId="0" fontId="2" fillId="0" borderId="15" xfId="0" applyFont="1" applyBorder="1" applyAlignment="1">
      <alignment horizontal="left" vertical="center" wrapText="1"/>
    </xf>
    <xf numFmtId="44" fontId="2" fillId="0" borderId="1" xfId="1" applyFont="1" applyFill="1" applyBorder="1" applyAlignment="1">
      <alignment vertical="center"/>
    </xf>
    <xf numFmtId="44" fontId="2" fillId="0" borderId="6" xfId="1" applyFont="1" applyFill="1" applyBorder="1" applyAlignment="1">
      <alignment vertical="center"/>
    </xf>
    <xf numFmtId="44" fontId="2" fillId="0" borderId="1" xfId="1" applyFont="1" applyFill="1" applyBorder="1" applyAlignment="1">
      <alignment horizontal="center" vertical="center"/>
    </xf>
    <xf numFmtId="44" fontId="2" fillId="0" borderId="1" xfId="1" applyFont="1" applyBorder="1" applyAlignment="1">
      <alignment horizontal="center" vertical="center" wrapText="1"/>
    </xf>
    <xf numFmtId="0" fontId="6" fillId="0" borderId="3" xfId="0" applyFont="1" applyBorder="1" applyAlignment="1">
      <alignment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6" fillId="0" borderId="5" xfId="0" applyFont="1" applyBorder="1" applyAlignment="1">
      <alignment wrapText="1"/>
    </xf>
    <xf numFmtId="44" fontId="2" fillId="0" borderId="6" xfId="1" applyFont="1" applyBorder="1" applyAlignment="1">
      <alignment vertical="center" wrapText="1"/>
    </xf>
    <xf numFmtId="44" fontId="3" fillId="0" borderId="1" xfId="1" applyFont="1" applyBorder="1" applyAlignment="1">
      <alignment vertical="center" wrapText="1"/>
    </xf>
    <xf numFmtId="0" fontId="3" fillId="0" borderId="4" xfId="0" applyFont="1" applyBorder="1" applyAlignment="1">
      <alignment horizontal="left" vertical="center" wrapText="1"/>
    </xf>
    <xf numFmtId="44" fontId="3" fillId="0" borderId="4" xfId="1" applyFont="1" applyBorder="1" applyAlignment="1">
      <alignment vertical="center" wrapText="1"/>
    </xf>
    <xf numFmtId="0" fontId="3" fillId="0" borderId="4" xfId="0" applyFont="1" applyBorder="1" applyAlignment="1">
      <alignment vertical="center" wrapText="1"/>
    </xf>
    <xf numFmtId="0" fontId="6" fillId="0" borderId="0" xfId="0" applyFont="1" applyAlignment="1">
      <alignment wrapText="1"/>
    </xf>
    <xf numFmtId="0" fontId="0" fillId="0" borderId="0" xfId="0" applyAlignment="1">
      <alignment horizontal="left" vertical="center" wrapText="1"/>
    </xf>
    <xf numFmtId="44" fontId="2" fillId="0" borderId="1" xfId="1" applyFont="1" applyFill="1" applyBorder="1" applyAlignment="1">
      <alignment vertical="center" wrapText="1"/>
    </xf>
    <xf numFmtId="44" fontId="2" fillId="0" borderId="6" xfId="1" applyFont="1" applyFill="1" applyBorder="1" applyAlignment="1">
      <alignment vertical="center" wrapText="1"/>
    </xf>
    <xf numFmtId="0" fontId="18"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44" fontId="2" fillId="0" borderId="1" xfId="1" applyFont="1" applyFill="1" applyBorder="1" applyAlignment="1">
      <alignment horizontal="center" vertical="center" wrapText="1"/>
    </xf>
    <xf numFmtId="0" fontId="9" fillId="0" borderId="10" xfId="0" applyFont="1" applyBorder="1" applyAlignment="1">
      <alignment vertical="center"/>
    </xf>
    <xf numFmtId="0" fontId="0" fillId="0" borderId="16" xfId="0" applyBorder="1"/>
    <xf numFmtId="0" fontId="2" fillId="0" borderId="16" xfId="0" applyFont="1" applyBorder="1" applyAlignment="1">
      <alignment horizontal="left" vertical="center" wrapText="1"/>
    </xf>
    <xf numFmtId="0" fontId="9" fillId="0" borderId="0" xfId="0" applyFont="1" applyAlignment="1">
      <alignment vertical="center"/>
    </xf>
    <xf numFmtId="0" fontId="0" fillId="0" borderId="1" xfId="0" applyBorder="1" applyAlignment="1">
      <alignment vertical="center"/>
    </xf>
    <xf numFmtId="164" fontId="30" fillId="0" borderId="1" xfId="0" applyNumberFormat="1" applyFont="1" applyBorder="1" applyAlignment="1">
      <alignment horizontal="left" vertical="center" shrinkToFit="1"/>
    </xf>
    <xf numFmtId="0" fontId="31" fillId="0" borderId="1" xfId="0" applyFont="1" applyBorder="1" applyAlignment="1">
      <alignment wrapText="1"/>
    </xf>
    <xf numFmtId="0" fontId="30"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wrapText="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4" xfId="0" applyFont="1" applyBorder="1" applyAlignment="1">
      <alignment wrapText="1"/>
    </xf>
    <xf numFmtId="0" fontId="0" fillId="0" borderId="4" xfId="0" applyBorder="1"/>
    <xf numFmtId="0" fontId="0" fillId="0" borderId="3" xfId="0" applyBorder="1"/>
    <xf numFmtId="0" fontId="10" fillId="0" borderId="2" xfId="0" applyFont="1" applyBorder="1" applyAlignment="1">
      <alignment vertical="center" wrapText="1"/>
    </xf>
    <xf numFmtId="0" fontId="0" fillId="0" borderId="4" xfId="0" applyBorder="1" applyAlignment="1">
      <alignment wrapText="1"/>
    </xf>
    <xf numFmtId="0" fontId="1" fillId="0" borderId="7" xfId="0" applyFont="1" applyBorder="1" applyAlignment="1">
      <alignment horizontal="center" vertical="top" wrapText="1"/>
    </xf>
    <xf numFmtId="0" fontId="1" fillId="0" borderId="17" xfId="0" applyFont="1" applyBorder="1" applyAlignment="1">
      <alignment horizontal="center" vertical="top" wrapText="1"/>
    </xf>
    <xf numFmtId="0" fontId="0" fillId="0" borderId="3" xfId="0"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9"/>
  <sheetViews>
    <sheetView topLeftCell="A97" workbookViewId="0">
      <selection activeCell="C108" sqref="C108"/>
    </sheetView>
  </sheetViews>
  <sheetFormatPr defaultRowHeight="14.4" x14ac:dyDescent="0.3"/>
  <cols>
    <col min="1" max="1" width="5.6640625" customWidth="1"/>
    <col min="2" max="2" width="24.6640625" customWidth="1"/>
    <col min="3" max="4" width="10" style="30" customWidth="1"/>
    <col min="5" max="5" width="23.6640625" style="30" customWidth="1"/>
    <col min="6" max="7" width="14" style="30" customWidth="1"/>
    <col min="8" max="8" width="15.33203125" style="30" customWidth="1"/>
    <col min="9" max="9" width="50.6640625" style="30" customWidth="1"/>
    <col min="10" max="10" width="8.6640625" style="30" customWidth="1"/>
    <col min="11" max="11" width="8.44140625" style="30" customWidth="1"/>
    <col min="12" max="12" width="255.5546875" customWidth="1"/>
    <col min="13" max="13" width="45" customWidth="1"/>
  </cols>
  <sheetData>
    <row r="1" spans="1:13" ht="24.6" x14ac:dyDescent="0.4">
      <c r="A1" s="75" t="s">
        <v>308</v>
      </c>
    </row>
    <row r="2" spans="1:13" ht="17.399999999999999" x14ac:dyDescent="0.3">
      <c r="A2" s="13" t="s">
        <v>306</v>
      </c>
    </row>
    <row r="3" spans="1:13" ht="18.75" customHeight="1" x14ac:dyDescent="0.3">
      <c r="A3" s="13"/>
    </row>
    <row r="4" spans="1:13" s="72" customFormat="1" ht="39" customHeight="1" x14ac:dyDescent="0.3">
      <c r="B4" s="71" t="s">
        <v>307</v>
      </c>
      <c r="C4" s="71" t="s">
        <v>146</v>
      </c>
      <c r="D4" s="71" t="s">
        <v>176</v>
      </c>
      <c r="E4" s="73" t="s">
        <v>1</v>
      </c>
      <c r="F4" s="74" t="s">
        <v>147</v>
      </c>
      <c r="G4" s="74" t="s">
        <v>148</v>
      </c>
      <c r="H4" s="74" t="s">
        <v>149</v>
      </c>
      <c r="I4" s="74" t="s">
        <v>2</v>
      </c>
      <c r="J4" s="76" t="s">
        <v>387</v>
      </c>
      <c r="K4" s="76" t="s">
        <v>388</v>
      </c>
      <c r="L4" s="74" t="s">
        <v>120</v>
      </c>
    </row>
    <row r="5" spans="1:13" ht="76.5" customHeight="1" x14ac:dyDescent="0.3">
      <c r="B5" s="9" t="s">
        <v>0</v>
      </c>
      <c r="C5" s="41">
        <v>42864</v>
      </c>
      <c r="D5" s="41"/>
      <c r="E5" s="32" t="s">
        <v>3</v>
      </c>
      <c r="F5" s="59">
        <f>2428-202</f>
        <v>2226</v>
      </c>
      <c r="G5" s="19">
        <f t="shared" ref="G5:G28" si="0">+F5*(1-H5)</f>
        <v>1023.9599999999999</v>
      </c>
      <c r="H5" s="24">
        <v>0.54</v>
      </c>
      <c r="I5" s="38" t="s">
        <v>369</v>
      </c>
      <c r="J5" s="77" t="s">
        <v>390</v>
      </c>
      <c r="K5" s="77" t="s">
        <v>389</v>
      </c>
      <c r="L5" s="14" t="s">
        <v>397</v>
      </c>
      <c r="M5" s="67"/>
    </row>
    <row r="6" spans="1:13" ht="52.5" customHeight="1" x14ac:dyDescent="0.3">
      <c r="B6" s="10"/>
      <c r="C6" s="41">
        <v>42864</v>
      </c>
      <c r="D6" s="41"/>
      <c r="E6" s="32" t="s">
        <v>4</v>
      </c>
      <c r="F6" s="59">
        <f>1720.5-142</f>
        <v>1578.5</v>
      </c>
      <c r="G6" s="19">
        <f t="shared" si="0"/>
        <v>726.1099999999999</v>
      </c>
      <c r="H6" s="24">
        <v>0.54</v>
      </c>
      <c r="I6" s="38" t="s">
        <v>370</v>
      </c>
      <c r="J6" s="77" t="s">
        <v>390</v>
      </c>
      <c r="K6" s="77" t="s">
        <v>389</v>
      </c>
      <c r="L6" s="14" t="s">
        <v>338</v>
      </c>
      <c r="M6" s="67"/>
    </row>
    <row r="7" spans="1:13" ht="61.5" customHeight="1" x14ac:dyDescent="0.3">
      <c r="B7" s="9" t="s">
        <v>5</v>
      </c>
      <c r="C7" s="41">
        <v>42864</v>
      </c>
      <c r="D7" s="41"/>
      <c r="E7" s="32" t="s">
        <v>268</v>
      </c>
      <c r="F7" s="20">
        <v>2045</v>
      </c>
      <c r="G7" s="19">
        <f t="shared" si="0"/>
        <v>940.69999999999993</v>
      </c>
      <c r="H7" s="24">
        <v>0.54</v>
      </c>
      <c r="I7" s="38" t="s">
        <v>365</v>
      </c>
      <c r="J7" s="77" t="s">
        <v>389</v>
      </c>
      <c r="K7" s="77" t="s">
        <v>389</v>
      </c>
      <c r="L7" s="14" t="s">
        <v>339</v>
      </c>
    </row>
    <row r="8" spans="1:13" ht="52.5" customHeight="1" x14ac:dyDescent="0.3">
      <c r="B8" s="11"/>
      <c r="C8" s="41">
        <v>42864</v>
      </c>
      <c r="D8" s="41"/>
      <c r="E8" s="32" t="s">
        <v>269</v>
      </c>
      <c r="F8" s="20">
        <v>1425</v>
      </c>
      <c r="G8" s="19">
        <f t="shared" si="0"/>
        <v>655.5</v>
      </c>
      <c r="H8" s="24">
        <v>0.54</v>
      </c>
      <c r="I8" s="38" t="s">
        <v>366</v>
      </c>
      <c r="J8" s="77" t="s">
        <v>389</v>
      </c>
      <c r="K8" s="77" t="s">
        <v>389</v>
      </c>
      <c r="L8" s="14" t="s">
        <v>340</v>
      </c>
    </row>
    <row r="9" spans="1:13" ht="60.75" customHeight="1" x14ac:dyDescent="0.3">
      <c r="B9" s="11"/>
      <c r="C9" s="41">
        <v>42864</v>
      </c>
      <c r="D9" s="41"/>
      <c r="E9" s="32" t="s">
        <v>270</v>
      </c>
      <c r="F9" s="20">
        <v>2045</v>
      </c>
      <c r="G9" s="19">
        <f t="shared" si="0"/>
        <v>940.69999999999993</v>
      </c>
      <c r="H9" s="24">
        <v>0.54</v>
      </c>
      <c r="I9" s="38" t="s">
        <v>368</v>
      </c>
      <c r="J9" s="77" t="s">
        <v>389</v>
      </c>
      <c r="K9" s="77" t="s">
        <v>389</v>
      </c>
      <c r="L9" s="14" t="s">
        <v>341</v>
      </c>
    </row>
    <row r="10" spans="1:13" ht="52.5" customHeight="1" x14ac:dyDescent="0.3">
      <c r="B10" s="10"/>
      <c r="C10" s="41">
        <v>42864</v>
      </c>
      <c r="D10" s="41"/>
      <c r="E10" s="32" t="s">
        <v>271</v>
      </c>
      <c r="F10" s="20">
        <v>1425</v>
      </c>
      <c r="G10" s="19">
        <f t="shared" si="0"/>
        <v>655.5</v>
      </c>
      <c r="H10" s="24">
        <v>0.54</v>
      </c>
      <c r="I10" s="38" t="s">
        <v>367</v>
      </c>
      <c r="J10" s="77" t="s">
        <v>389</v>
      </c>
      <c r="K10" s="77" t="s">
        <v>389</v>
      </c>
      <c r="L10" s="14" t="s">
        <v>342</v>
      </c>
    </row>
    <row r="11" spans="1:13" ht="72.75" customHeight="1" x14ac:dyDescent="0.3">
      <c r="B11" s="9" t="s">
        <v>8</v>
      </c>
      <c r="C11" s="41">
        <v>42864</v>
      </c>
      <c r="D11" s="41"/>
      <c r="E11" s="32" t="s">
        <v>272</v>
      </c>
      <c r="F11" s="20">
        <v>1520</v>
      </c>
      <c r="G11" s="19">
        <f t="shared" si="0"/>
        <v>699.19999999999993</v>
      </c>
      <c r="H11" s="24">
        <v>0.54</v>
      </c>
      <c r="I11" s="38" t="s">
        <v>398</v>
      </c>
      <c r="J11" s="77" t="s">
        <v>389</v>
      </c>
      <c r="K11" s="77" t="s">
        <v>389</v>
      </c>
      <c r="L11" s="14" t="s">
        <v>343</v>
      </c>
      <c r="M11" s="67"/>
    </row>
    <row r="12" spans="1:13" ht="57.75" customHeight="1" x14ac:dyDescent="0.3">
      <c r="B12" s="11"/>
      <c r="C12" s="41">
        <v>42864</v>
      </c>
      <c r="D12" s="41"/>
      <c r="E12" s="32" t="s">
        <v>273</v>
      </c>
      <c r="F12" s="20">
        <v>1070</v>
      </c>
      <c r="G12" s="19">
        <f t="shared" si="0"/>
        <v>492.2</v>
      </c>
      <c r="H12" s="24">
        <v>0.54</v>
      </c>
      <c r="I12" s="38" t="s">
        <v>399</v>
      </c>
      <c r="J12" s="77" t="s">
        <v>389</v>
      </c>
      <c r="K12" s="77" t="s">
        <v>389</v>
      </c>
      <c r="L12" s="14" t="s">
        <v>344</v>
      </c>
      <c r="M12" s="67"/>
    </row>
    <row r="13" spans="1:13" ht="72.75" customHeight="1" x14ac:dyDescent="0.3">
      <c r="B13" s="11"/>
      <c r="C13" s="41">
        <v>42864</v>
      </c>
      <c r="D13" s="41"/>
      <c r="E13" s="32" t="s">
        <v>274</v>
      </c>
      <c r="F13" s="20">
        <v>1520</v>
      </c>
      <c r="G13" s="19">
        <f t="shared" si="0"/>
        <v>699.19999999999993</v>
      </c>
      <c r="H13" s="24">
        <v>0.54</v>
      </c>
      <c r="I13" s="38" t="s">
        <v>400</v>
      </c>
      <c r="J13" s="77" t="s">
        <v>389</v>
      </c>
      <c r="K13" s="77" t="s">
        <v>389</v>
      </c>
      <c r="L13" s="14" t="s">
        <v>345</v>
      </c>
    </row>
    <row r="14" spans="1:13" ht="58.5" customHeight="1" x14ac:dyDescent="0.3">
      <c r="B14" s="10"/>
      <c r="C14" s="41">
        <v>42864</v>
      </c>
      <c r="D14" s="41"/>
      <c r="E14" s="32" t="s">
        <v>275</v>
      </c>
      <c r="F14" s="20">
        <v>1071</v>
      </c>
      <c r="G14" s="19">
        <f t="shared" si="0"/>
        <v>492.65999999999997</v>
      </c>
      <c r="H14" s="24">
        <v>0.54</v>
      </c>
      <c r="I14" s="38" t="s">
        <v>401</v>
      </c>
      <c r="J14" s="77" t="s">
        <v>389</v>
      </c>
      <c r="K14" s="77" t="s">
        <v>389</v>
      </c>
      <c r="L14" s="14" t="s">
        <v>346</v>
      </c>
    </row>
    <row r="15" spans="1:13" ht="18.75" customHeight="1" x14ac:dyDescent="0.3">
      <c r="B15" s="182" t="s">
        <v>9</v>
      </c>
      <c r="C15" s="41">
        <v>42864</v>
      </c>
      <c r="D15" s="41"/>
      <c r="E15" s="33" t="s">
        <v>10</v>
      </c>
      <c r="F15" s="20">
        <v>0</v>
      </c>
      <c r="G15" s="19">
        <f t="shared" si="0"/>
        <v>0</v>
      </c>
      <c r="H15" s="24">
        <v>0.54</v>
      </c>
      <c r="I15" s="33" t="s">
        <v>86</v>
      </c>
      <c r="J15" s="78"/>
      <c r="K15" s="78"/>
      <c r="L15" s="4" t="s">
        <v>314</v>
      </c>
    </row>
    <row r="16" spans="1:13" ht="18.75" customHeight="1" x14ac:dyDescent="0.3">
      <c r="B16" s="191"/>
      <c r="C16" s="41">
        <v>42864</v>
      </c>
      <c r="D16" s="41"/>
      <c r="E16" s="33" t="s">
        <v>11</v>
      </c>
      <c r="F16" s="20">
        <v>3</v>
      </c>
      <c r="G16" s="19">
        <f t="shared" si="0"/>
        <v>1.38</v>
      </c>
      <c r="H16" s="24">
        <v>0.54</v>
      </c>
      <c r="I16" s="33" t="s">
        <v>347</v>
      </c>
      <c r="J16" s="78"/>
      <c r="K16" s="78"/>
      <c r="L16" s="4" t="s">
        <v>363</v>
      </c>
    </row>
    <row r="17" spans="2:13" ht="18.75" customHeight="1" x14ac:dyDescent="0.3">
      <c r="B17" s="11"/>
      <c r="C17" s="41">
        <v>42864</v>
      </c>
      <c r="D17" s="41"/>
      <c r="E17" s="33" t="s">
        <v>12</v>
      </c>
      <c r="F17" s="20">
        <v>3</v>
      </c>
      <c r="G17" s="19">
        <f t="shared" si="0"/>
        <v>1.38</v>
      </c>
      <c r="H17" s="24">
        <v>0.54</v>
      </c>
      <c r="I17" s="33" t="s">
        <v>348</v>
      </c>
      <c r="J17" s="78"/>
      <c r="K17" s="78"/>
      <c r="L17" s="4" t="s">
        <v>364</v>
      </c>
    </row>
    <row r="18" spans="2:13" ht="18.75" customHeight="1" x14ac:dyDescent="0.3">
      <c r="B18" s="11"/>
      <c r="C18" s="41">
        <v>42864</v>
      </c>
      <c r="D18" s="41"/>
      <c r="E18" s="33" t="s">
        <v>13</v>
      </c>
      <c r="F18" s="20">
        <v>3</v>
      </c>
      <c r="G18" s="19">
        <f t="shared" si="0"/>
        <v>1.38</v>
      </c>
      <c r="H18" s="24">
        <v>0.54</v>
      </c>
      <c r="I18" s="33" t="s">
        <v>311</v>
      </c>
      <c r="J18" s="78"/>
      <c r="K18" s="78"/>
      <c r="L18" s="4" t="s">
        <v>361</v>
      </c>
    </row>
    <row r="19" spans="2:13" ht="18.75" customHeight="1" x14ac:dyDescent="0.3">
      <c r="B19" s="11"/>
      <c r="C19" s="41">
        <v>42864</v>
      </c>
      <c r="D19" s="41"/>
      <c r="E19" s="33" t="s">
        <v>14</v>
      </c>
      <c r="F19" s="20">
        <v>3</v>
      </c>
      <c r="G19" s="19">
        <f t="shared" si="0"/>
        <v>1.38</v>
      </c>
      <c r="H19" s="24">
        <v>0.54</v>
      </c>
      <c r="I19" s="33" t="s">
        <v>312</v>
      </c>
      <c r="J19" s="78"/>
      <c r="K19" s="78"/>
      <c r="L19" s="4" t="s">
        <v>362</v>
      </c>
    </row>
    <row r="20" spans="2:13" ht="18.75" customHeight="1" x14ac:dyDescent="0.3">
      <c r="B20" s="11"/>
      <c r="C20" s="41">
        <v>42864</v>
      </c>
      <c r="D20" s="41"/>
      <c r="E20" s="33" t="s">
        <v>15</v>
      </c>
      <c r="F20" s="20">
        <v>0</v>
      </c>
      <c r="G20" s="19">
        <f t="shared" si="0"/>
        <v>0</v>
      </c>
      <c r="H20" s="24">
        <v>0.54</v>
      </c>
      <c r="I20" s="33" t="s">
        <v>16</v>
      </c>
      <c r="J20" s="78"/>
      <c r="K20" s="78"/>
      <c r="L20" s="4" t="s">
        <v>16</v>
      </c>
    </row>
    <row r="21" spans="2:13" ht="18.75" customHeight="1" x14ac:dyDescent="0.3">
      <c r="B21" s="11"/>
      <c r="C21" s="41">
        <v>42864</v>
      </c>
      <c r="D21" s="41"/>
      <c r="E21" s="33" t="s">
        <v>17</v>
      </c>
      <c r="F21" s="20">
        <v>0</v>
      </c>
      <c r="G21" s="19">
        <f t="shared" si="0"/>
        <v>0</v>
      </c>
      <c r="H21" s="24">
        <v>0.54</v>
      </c>
      <c r="I21" s="33" t="s">
        <v>18</v>
      </c>
      <c r="J21" s="78"/>
      <c r="K21" s="78"/>
      <c r="L21" s="4" t="s">
        <v>18</v>
      </c>
    </row>
    <row r="22" spans="2:13" ht="18.75" customHeight="1" x14ac:dyDescent="0.3">
      <c r="B22" s="11"/>
      <c r="C22" s="41">
        <v>42864</v>
      </c>
      <c r="D22" s="41"/>
      <c r="E22" s="33" t="s">
        <v>19</v>
      </c>
      <c r="F22" s="20">
        <v>30</v>
      </c>
      <c r="G22" s="19">
        <f t="shared" si="0"/>
        <v>13.799999999999999</v>
      </c>
      <c r="H22" s="24">
        <v>0.54</v>
      </c>
      <c r="I22" s="33" t="s">
        <v>97</v>
      </c>
      <c r="J22" s="78"/>
      <c r="K22" s="78"/>
      <c r="L22" s="4" t="s">
        <v>20</v>
      </c>
    </row>
    <row r="23" spans="2:13" ht="18.75" customHeight="1" x14ac:dyDescent="0.3">
      <c r="B23" s="11"/>
      <c r="C23" s="41">
        <v>42864</v>
      </c>
      <c r="D23" s="41"/>
      <c r="E23" s="33" t="s">
        <v>21</v>
      </c>
      <c r="F23" s="20">
        <v>65</v>
      </c>
      <c r="G23" s="19">
        <f t="shared" si="0"/>
        <v>29.9</v>
      </c>
      <c r="H23" s="24">
        <v>0.54</v>
      </c>
      <c r="I23" s="33" t="s">
        <v>91</v>
      </c>
      <c r="J23" s="78"/>
      <c r="K23" s="78"/>
      <c r="L23" s="4" t="s">
        <v>22</v>
      </c>
    </row>
    <row r="24" spans="2:13" ht="18.75" customHeight="1" x14ac:dyDescent="0.3">
      <c r="B24" s="11"/>
      <c r="C24" s="41">
        <v>42864</v>
      </c>
      <c r="D24" s="41"/>
      <c r="E24" s="33" t="s">
        <v>23</v>
      </c>
      <c r="F24" s="20">
        <v>65</v>
      </c>
      <c r="G24" s="19">
        <f t="shared" si="0"/>
        <v>29.9</v>
      </c>
      <c r="H24" s="24">
        <v>0.54</v>
      </c>
      <c r="I24" s="33" t="s">
        <v>92</v>
      </c>
      <c r="J24" s="78"/>
      <c r="K24" s="78" t="s">
        <v>389</v>
      </c>
      <c r="L24" s="4" t="s">
        <v>24</v>
      </c>
    </row>
    <row r="25" spans="2:13" ht="18.75" customHeight="1" x14ac:dyDescent="0.3">
      <c r="B25" s="11"/>
      <c r="C25" s="41">
        <v>42864</v>
      </c>
      <c r="D25" s="41"/>
      <c r="E25" s="33" t="s">
        <v>25</v>
      </c>
      <c r="F25" s="20">
        <v>0</v>
      </c>
      <c r="G25" s="19">
        <f t="shared" si="0"/>
        <v>0</v>
      </c>
      <c r="H25" s="24">
        <v>0.54</v>
      </c>
      <c r="I25" s="33" t="s">
        <v>93</v>
      </c>
      <c r="J25" s="78"/>
      <c r="K25" s="78"/>
      <c r="L25" s="4" t="s">
        <v>26</v>
      </c>
    </row>
    <row r="26" spans="2:13" ht="18.75" customHeight="1" x14ac:dyDescent="0.3">
      <c r="B26" s="11"/>
      <c r="C26" s="41">
        <v>42864</v>
      </c>
      <c r="D26" s="41"/>
      <c r="E26" s="33" t="s">
        <v>276</v>
      </c>
      <c r="F26" s="20">
        <v>225</v>
      </c>
      <c r="G26" s="19">
        <f t="shared" si="0"/>
        <v>103.49999999999999</v>
      </c>
      <c r="H26" s="24">
        <v>0.54</v>
      </c>
      <c r="I26" s="33" t="s">
        <v>94</v>
      </c>
      <c r="J26" s="78"/>
      <c r="K26" s="78"/>
      <c r="L26" s="4" t="s">
        <v>27</v>
      </c>
    </row>
    <row r="27" spans="2:13" ht="18.75" customHeight="1" x14ac:dyDescent="0.3">
      <c r="B27" s="11"/>
      <c r="C27" s="41">
        <v>42864</v>
      </c>
      <c r="D27" s="41"/>
      <c r="E27" s="33" t="s">
        <v>277</v>
      </c>
      <c r="F27" s="20">
        <v>220</v>
      </c>
      <c r="G27" s="19">
        <f t="shared" si="0"/>
        <v>101.19999999999999</v>
      </c>
      <c r="H27" s="24">
        <v>0.54</v>
      </c>
      <c r="I27" s="33" t="s">
        <v>95</v>
      </c>
      <c r="J27" s="78"/>
      <c r="K27" s="78"/>
      <c r="L27" s="4" t="s">
        <v>28</v>
      </c>
    </row>
    <row r="28" spans="2:13" ht="18.75" customHeight="1" x14ac:dyDescent="0.3">
      <c r="B28" s="10"/>
      <c r="C28" s="41">
        <v>42864</v>
      </c>
      <c r="D28" s="41"/>
      <c r="E28" s="33" t="s">
        <v>278</v>
      </c>
      <c r="F28" s="20">
        <v>210</v>
      </c>
      <c r="G28" s="19">
        <f t="shared" si="0"/>
        <v>96.6</v>
      </c>
      <c r="H28" s="24">
        <v>0.54</v>
      </c>
      <c r="I28" s="33" t="s">
        <v>96</v>
      </c>
      <c r="J28" s="78"/>
      <c r="K28" s="78"/>
      <c r="L28" s="4" t="s">
        <v>29</v>
      </c>
    </row>
    <row r="29" spans="2:13" ht="26.25" customHeight="1" x14ac:dyDescent="0.3">
      <c r="B29" s="9" t="s">
        <v>30</v>
      </c>
      <c r="C29" s="41">
        <v>42766</v>
      </c>
      <c r="D29" s="41"/>
      <c r="E29" s="32" t="s">
        <v>31</v>
      </c>
      <c r="F29" s="60" t="s">
        <v>173</v>
      </c>
      <c r="G29" s="19">
        <v>915</v>
      </c>
      <c r="H29" s="24" t="s">
        <v>172</v>
      </c>
      <c r="I29" s="38" t="s">
        <v>98</v>
      </c>
      <c r="J29" s="77"/>
      <c r="K29" s="77"/>
      <c r="L29" s="5" t="s">
        <v>318</v>
      </c>
    </row>
    <row r="30" spans="2:13" ht="18.75" customHeight="1" x14ac:dyDescent="0.3">
      <c r="B30" s="11"/>
      <c r="C30" s="41">
        <v>42766</v>
      </c>
      <c r="D30" s="41"/>
      <c r="E30" s="33" t="s">
        <v>32</v>
      </c>
      <c r="F30" s="60" t="s">
        <v>173</v>
      </c>
      <c r="G30" s="19">
        <v>15</v>
      </c>
      <c r="H30" s="24" t="s">
        <v>172</v>
      </c>
      <c r="I30" s="33" t="s">
        <v>33</v>
      </c>
      <c r="J30" s="78"/>
      <c r="K30" s="78"/>
      <c r="L30" s="4" t="s">
        <v>288</v>
      </c>
      <c r="M30" s="2"/>
    </row>
    <row r="31" spans="2:13" ht="18.75" customHeight="1" x14ac:dyDescent="0.3">
      <c r="B31" s="11"/>
      <c r="C31" s="41">
        <v>42766</v>
      </c>
      <c r="D31" s="41"/>
      <c r="E31" s="33" t="s">
        <v>34</v>
      </c>
      <c r="F31" s="60" t="s">
        <v>173</v>
      </c>
      <c r="G31" s="19">
        <v>2.5</v>
      </c>
      <c r="H31" s="24" t="s">
        <v>172</v>
      </c>
      <c r="I31" s="33" t="s">
        <v>35</v>
      </c>
      <c r="J31" s="78"/>
      <c r="K31" s="78"/>
      <c r="L31" s="4" t="s">
        <v>289</v>
      </c>
      <c r="M31" s="2"/>
    </row>
    <row r="32" spans="2:13" ht="18.75" customHeight="1" x14ac:dyDescent="0.3">
      <c r="B32" s="11"/>
      <c r="C32" s="41">
        <v>42766</v>
      </c>
      <c r="D32" s="41"/>
      <c r="E32" s="33" t="s">
        <v>36</v>
      </c>
      <c r="F32" s="60" t="s">
        <v>173</v>
      </c>
      <c r="G32" s="19">
        <v>12</v>
      </c>
      <c r="H32" s="24" t="s">
        <v>172</v>
      </c>
      <c r="I32" s="33" t="s">
        <v>37</v>
      </c>
      <c r="J32" s="78"/>
      <c r="K32" s="78"/>
      <c r="L32" s="4" t="s">
        <v>290</v>
      </c>
      <c r="M32" s="2"/>
    </row>
    <row r="33" spans="2:13" ht="18.75" customHeight="1" x14ac:dyDescent="0.3">
      <c r="B33" s="11"/>
      <c r="C33" s="41">
        <v>42766</v>
      </c>
      <c r="D33" s="41"/>
      <c r="E33" s="33" t="s">
        <v>38</v>
      </c>
      <c r="F33" s="60" t="s">
        <v>173</v>
      </c>
      <c r="G33" s="19">
        <v>5</v>
      </c>
      <c r="H33" s="24" t="s">
        <v>172</v>
      </c>
      <c r="I33" s="33" t="s">
        <v>39</v>
      </c>
      <c r="J33" s="78"/>
      <c r="K33" s="78"/>
      <c r="L33" s="4" t="s">
        <v>291</v>
      </c>
      <c r="M33" s="2"/>
    </row>
    <row r="34" spans="2:13" ht="18.75" customHeight="1" x14ac:dyDescent="0.3">
      <c r="B34" s="11"/>
      <c r="C34" s="41">
        <v>42766</v>
      </c>
      <c r="D34" s="41"/>
      <c r="E34" s="33" t="s">
        <v>40</v>
      </c>
      <c r="F34" s="60" t="s">
        <v>173</v>
      </c>
      <c r="G34" s="19">
        <v>7</v>
      </c>
      <c r="H34" s="24" t="s">
        <v>172</v>
      </c>
      <c r="I34" s="33" t="s">
        <v>41</v>
      </c>
      <c r="J34" s="78"/>
      <c r="K34" s="78"/>
      <c r="L34" s="4" t="s">
        <v>292</v>
      </c>
      <c r="M34" s="2"/>
    </row>
    <row r="35" spans="2:13" ht="18.75" customHeight="1" x14ac:dyDescent="0.3">
      <c r="B35" s="11"/>
      <c r="C35" s="41">
        <v>42766</v>
      </c>
      <c r="D35" s="41"/>
      <c r="E35" s="33" t="s">
        <v>42</v>
      </c>
      <c r="F35" s="60" t="s">
        <v>173</v>
      </c>
      <c r="G35" s="19">
        <v>6</v>
      </c>
      <c r="H35" s="24" t="s">
        <v>172</v>
      </c>
      <c r="I35" s="33" t="s">
        <v>313</v>
      </c>
      <c r="J35" s="78"/>
      <c r="K35" s="78"/>
      <c r="L35" s="4" t="s">
        <v>293</v>
      </c>
      <c r="M35" s="2"/>
    </row>
    <row r="36" spans="2:13" ht="26.25" customHeight="1" x14ac:dyDescent="0.3">
      <c r="B36" s="12"/>
      <c r="C36" s="41">
        <v>42766</v>
      </c>
      <c r="D36" s="41"/>
      <c r="E36" s="32" t="s">
        <v>174</v>
      </c>
      <c r="F36" s="60" t="s">
        <v>173</v>
      </c>
      <c r="G36" s="19">
        <v>899</v>
      </c>
      <c r="H36" s="24" t="s">
        <v>172</v>
      </c>
      <c r="I36" s="38" t="s">
        <v>99</v>
      </c>
      <c r="J36" s="77"/>
      <c r="K36" s="77"/>
      <c r="L36" s="5" t="s">
        <v>319</v>
      </c>
    </row>
    <row r="37" spans="2:13" ht="26.25" customHeight="1" x14ac:dyDescent="0.3">
      <c r="B37" s="12" t="s">
        <v>43</v>
      </c>
      <c r="C37" s="41">
        <v>42766</v>
      </c>
      <c r="D37" s="41"/>
      <c r="E37" s="32" t="s">
        <v>44</v>
      </c>
      <c r="F37" s="60" t="s">
        <v>173</v>
      </c>
      <c r="G37" s="19">
        <v>675</v>
      </c>
      <c r="H37" s="24" t="s">
        <v>172</v>
      </c>
      <c r="I37" s="38" t="s">
        <v>101</v>
      </c>
      <c r="J37" s="77"/>
      <c r="K37" s="77"/>
      <c r="L37" s="5" t="s">
        <v>320</v>
      </c>
    </row>
    <row r="38" spans="2:13" ht="26.25" customHeight="1" x14ac:dyDescent="0.3">
      <c r="B38" s="11"/>
      <c r="C38" s="41">
        <v>42766</v>
      </c>
      <c r="D38" s="41"/>
      <c r="E38" s="32" t="s">
        <v>45</v>
      </c>
      <c r="F38" s="60" t="s">
        <v>173</v>
      </c>
      <c r="G38" s="19">
        <v>655</v>
      </c>
      <c r="H38" s="24" t="s">
        <v>172</v>
      </c>
      <c r="I38" s="38" t="s">
        <v>102</v>
      </c>
      <c r="J38" s="77"/>
      <c r="K38" s="77"/>
      <c r="L38" s="5" t="s">
        <v>321</v>
      </c>
    </row>
    <row r="39" spans="2:13" ht="26.25" customHeight="1" x14ac:dyDescent="0.3">
      <c r="B39" s="11"/>
      <c r="C39" s="41">
        <v>42766</v>
      </c>
      <c r="D39" s="41"/>
      <c r="E39" s="32" t="s">
        <v>46</v>
      </c>
      <c r="F39" s="60" t="s">
        <v>173</v>
      </c>
      <c r="G39" s="19">
        <v>694</v>
      </c>
      <c r="H39" s="24" t="s">
        <v>172</v>
      </c>
      <c r="I39" s="38" t="s">
        <v>103</v>
      </c>
      <c r="J39" s="77"/>
      <c r="K39" s="77"/>
      <c r="L39" s="5" t="s">
        <v>322</v>
      </c>
    </row>
    <row r="40" spans="2:13" ht="26.25" customHeight="1" x14ac:dyDescent="0.3">
      <c r="B40" s="11"/>
      <c r="C40" s="41">
        <v>42766</v>
      </c>
      <c r="D40" s="41"/>
      <c r="E40" s="32" t="s">
        <v>47</v>
      </c>
      <c r="F40" s="60" t="s">
        <v>173</v>
      </c>
      <c r="G40" s="19">
        <v>675</v>
      </c>
      <c r="H40" s="24" t="s">
        <v>172</v>
      </c>
      <c r="I40" s="38" t="s">
        <v>104</v>
      </c>
      <c r="J40" s="77"/>
      <c r="K40" s="77"/>
      <c r="L40" s="5" t="s">
        <v>323</v>
      </c>
    </row>
    <row r="41" spans="2:13" ht="18.75" customHeight="1" x14ac:dyDescent="0.3">
      <c r="B41" s="11"/>
      <c r="C41" s="41">
        <v>42766</v>
      </c>
      <c r="D41" s="41"/>
      <c r="E41" s="33" t="s">
        <v>48</v>
      </c>
      <c r="F41" s="60" t="s">
        <v>173</v>
      </c>
      <c r="G41" s="19">
        <v>5</v>
      </c>
      <c r="H41" s="24" t="s">
        <v>172</v>
      </c>
      <c r="I41" s="33" t="s">
        <v>49</v>
      </c>
      <c r="J41" s="78"/>
      <c r="K41" s="78"/>
      <c r="L41" s="4" t="s">
        <v>294</v>
      </c>
    </row>
    <row r="42" spans="2:13" ht="18.75" customHeight="1" x14ac:dyDescent="0.3">
      <c r="B42" s="10"/>
      <c r="C42" s="41">
        <v>42766</v>
      </c>
      <c r="D42" s="41"/>
      <c r="E42" s="33" t="s">
        <v>50</v>
      </c>
      <c r="F42" s="60" t="s">
        <v>173</v>
      </c>
      <c r="G42" s="19">
        <v>35</v>
      </c>
      <c r="H42" s="24" t="s">
        <v>172</v>
      </c>
      <c r="I42" s="33" t="s">
        <v>51</v>
      </c>
      <c r="J42" s="78"/>
      <c r="K42" s="78"/>
      <c r="L42" s="4" t="s">
        <v>295</v>
      </c>
    </row>
    <row r="43" spans="2:13" ht="18.75" customHeight="1" x14ac:dyDescent="0.3">
      <c r="B43" s="182" t="s">
        <v>52</v>
      </c>
      <c r="C43" s="41">
        <v>42766</v>
      </c>
      <c r="D43" s="41"/>
      <c r="E43" s="32" t="s">
        <v>53</v>
      </c>
      <c r="F43" s="60" t="s">
        <v>173</v>
      </c>
      <c r="G43" s="19">
        <v>790</v>
      </c>
      <c r="H43" s="24" t="s">
        <v>172</v>
      </c>
      <c r="I43" s="38" t="s">
        <v>105</v>
      </c>
      <c r="J43" s="77"/>
      <c r="K43" s="77"/>
      <c r="L43" s="5" t="s">
        <v>324</v>
      </c>
    </row>
    <row r="44" spans="2:13" ht="18.75" customHeight="1" x14ac:dyDescent="0.3">
      <c r="B44" s="192"/>
      <c r="C44" s="41">
        <v>42766</v>
      </c>
      <c r="D44" s="41"/>
      <c r="E44" s="33" t="s">
        <v>54</v>
      </c>
      <c r="F44" s="60" t="s">
        <v>173</v>
      </c>
      <c r="G44" s="19">
        <v>12.5</v>
      </c>
      <c r="H44" s="24" t="s">
        <v>172</v>
      </c>
      <c r="I44" s="33" t="s">
        <v>33</v>
      </c>
      <c r="J44" s="78"/>
      <c r="K44" s="78"/>
      <c r="L44" s="4" t="s">
        <v>288</v>
      </c>
    </row>
    <row r="45" spans="2:13" ht="18.75" customHeight="1" x14ac:dyDescent="0.3">
      <c r="B45" s="11"/>
      <c r="C45" s="41">
        <v>42766</v>
      </c>
      <c r="D45" s="41"/>
      <c r="E45" s="33" t="s">
        <v>55</v>
      </c>
      <c r="F45" s="60" t="s">
        <v>173</v>
      </c>
      <c r="G45" s="19">
        <v>2.5</v>
      </c>
      <c r="H45" s="24" t="s">
        <v>172</v>
      </c>
      <c r="I45" s="33" t="s">
        <v>35</v>
      </c>
      <c r="J45" s="78"/>
      <c r="K45" s="78"/>
      <c r="L45" s="4" t="s">
        <v>289</v>
      </c>
    </row>
    <row r="46" spans="2:13" ht="18.75" customHeight="1" x14ac:dyDescent="0.3">
      <c r="B46" s="11"/>
      <c r="C46" s="41">
        <v>42766</v>
      </c>
      <c r="D46" s="41"/>
      <c r="E46" s="33" t="s">
        <v>56</v>
      </c>
      <c r="F46" s="60" t="s">
        <v>173</v>
      </c>
      <c r="G46" s="19">
        <v>11</v>
      </c>
      <c r="H46" s="24" t="s">
        <v>172</v>
      </c>
      <c r="I46" s="33" t="s">
        <v>37</v>
      </c>
      <c r="J46" s="78"/>
      <c r="K46" s="78"/>
      <c r="L46" s="4" t="s">
        <v>290</v>
      </c>
    </row>
    <row r="47" spans="2:13" ht="18.75" customHeight="1" x14ac:dyDescent="0.3">
      <c r="B47" s="11"/>
      <c r="C47" s="41">
        <v>42766</v>
      </c>
      <c r="D47" s="41"/>
      <c r="E47" s="33" t="s">
        <v>57</v>
      </c>
      <c r="F47" s="60" t="s">
        <v>173</v>
      </c>
      <c r="G47" s="19">
        <v>5</v>
      </c>
      <c r="H47" s="24" t="s">
        <v>172</v>
      </c>
      <c r="I47" s="33" t="s">
        <v>39</v>
      </c>
      <c r="J47" s="78"/>
      <c r="K47" s="78"/>
      <c r="L47" s="4" t="s">
        <v>291</v>
      </c>
    </row>
    <row r="48" spans="2:13" ht="18.75" customHeight="1" x14ac:dyDescent="0.3">
      <c r="B48" s="11"/>
      <c r="C48" s="41">
        <v>42766</v>
      </c>
      <c r="D48" s="41"/>
      <c r="E48" s="33" t="s">
        <v>279</v>
      </c>
      <c r="F48" s="60" t="s">
        <v>173</v>
      </c>
      <c r="G48" s="19">
        <v>6</v>
      </c>
      <c r="H48" s="24" t="s">
        <v>172</v>
      </c>
      <c r="I48" s="33" t="s">
        <v>41</v>
      </c>
      <c r="J48" s="78"/>
      <c r="K48" s="78"/>
      <c r="L48" s="4" t="s">
        <v>292</v>
      </c>
    </row>
    <row r="49" spans="2:13" ht="18.75" customHeight="1" x14ac:dyDescent="0.3">
      <c r="B49" s="12"/>
      <c r="C49" s="41">
        <v>42766</v>
      </c>
      <c r="D49" s="41"/>
      <c r="E49" s="32" t="s">
        <v>175</v>
      </c>
      <c r="F49" s="60" t="s">
        <v>173</v>
      </c>
      <c r="G49" s="19">
        <v>780</v>
      </c>
      <c r="H49" s="24" t="s">
        <v>172</v>
      </c>
      <c r="I49" s="38" t="s">
        <v>99</v>
      </c>
      <c r="J49" s="77"/>
      <c r="K49" s="77"/>
      <c r="L49" s="5" t="s">
        <v>325</v>
      </c>
    </row>
    <row r="50" spans="2:13" ht="27" customHeight="1" x14ac:dyDescent="0.3">
      <c r="B50" s="12" t="s">
        <v>58</v>
      </c>
      <c r="C50" s="41">
        <v>42766</v>
      </c>
      <c r="D50" s="41"/>
      <c r="E50" s="32" t="s">
        <v>59</v>
      </c>
      <c r="F50" s="60" t="s">
        <v>173</v>
      </c>
      <c r="G50" s="19">
        <v>566</v>
      </c>
      <c r="H50" s="24" t="s">
        <v>172</v>
      </c>
      <c r="I50" s="38" t="s">
        <v>106</v>
      </c>
      <c r="J50" s="77"/>
      <c r="K50" s="77"/>
      <c r="L50" s="5" t="s">
        <v>326</v>
      </c>
    </row>
    <row r="51" spans="2:13" ht="26.25" customHeight="1" x14ac:dyDescent="0.3">
      <c r="B51" s="11"/>
      <c r="C51" s="41">
        <v>42766</v>
      </c>
      <c r="D51" s="41"/>
      <c r="E51" s="32" t="s">
        <v>60</v>
      </c>
      <c r="F51" s="60" t="s">
        <v>173</v>
      </c>
      <c r="G51" s="19">
        <v>555</v>
      </c>
      <c r="H51" s="24" t="s">
        <v>172</v>
      </c>
      <c r="I51" s="38" t="s">
        <v>107</v>
      </c>
      <c r="J51" s="77"/>
      <c r="K51" s="77"/>
      <c r="L51" s="5" t="s">
        <v>327</v>
      </c>
    </row>
    <row r="52" spans="2:13" ht="26.25" customHeight="1" x14ac:dyDescent="0.3">
      <c r="B52" s="11"/>
      <c r="C52" s="41">
        <v>42766</v>
      </c>
      <c r="D52" s="41"/>
      <c r="E52" s="32" t="s">
        <v>61</v>
      </c>
      <c r="F52" s="60" t="s">
        <v>173</v>
      </c>
      <c r="G52" s="19">
        <v>581</v>
      </c>
      <c r="H52" s="24" t="s">
        <v>172</v>
      </c>
      <c r="I52" s="38" t="s">
        <v>108</v>
      </c>
      <c r="J52" s="77"/>
      <c r="K52" s="77"/>
      <c r="L52" s="5" t="s">
        <v>328</v>
      </c>
    </row>
    <row r="53" spans="2:13" ht="26.25" customHeight="1" x14ac:dyDescent="0.3">
      <c r="B53" s="11"/>
      <c r="C53" s="41">
        <v>42766</v>
      </c>
      <c r="D53" s="41"/>
      <c r="E53" s="32" t="s">
        <v>62</v>
      </c>
      <c r="F53" s="60" t="s">
        <v>173</v>
      </c>
      <c r="G53" s="19">
        <v>569</v>
      </c>
      <c r="H53" s="24" t="s">
        <v>172</v>
      </c>
      <c r="I53" s="38" t="s">
        <v>109</v>
      </c>
      <c r="J53" s="77"/>
      <c r="K53" s="77"/>
      <c r="L53" s="5" t="s">
        <v>329</v>
      </c>
    </row>
    <row r="54" spans="2:13" ht="18.75" customHeight="1" x14ac:dyDescent="0.3">
      <c r="B54" s="11"/>
      <c r="C54" s="41">
        <v>42766</v>
      </c>
      <c r="D54" s="41"/>
      <c r="E54" s="33" t="s">
        <v>63</v>
      </c>
      <c r="F54" s="60" t="s">
        <v>173</v>
      </c>
      <c r="G54" s="19">
        <v>5</v>
      </c>
      <c r="H54" s="24" t="s">
        <v>172</v>
      </c>
      <c r="I54" s="33" t="s">
        <v>49</v>
      </c>
      <c r="J54" s="78"/>
      <c r="K54" s="78"/>
      <c r="L54" s="4" t="s">
        <v>294</v>
      </c>
    </row>
    <row r="55" spans="2:13" ht="18.75" customHeight="1" x14ac:dyDescent="0.3">
      <c r="B55" s="10"/>
      <c r="C55" s="41">
        <v>42766</v>
      </c>
      <c r="D55" s="41"/>
      <c r="E55" s="33" t="s">
        <v>121</v>
      </c>
      <c r="F55" s="60" t="s">
        <v>173</v>
      </c>
      <c r="G55" s="19">
        <v>30</v>
      </c>
      <c r="H55" s="24" t="s">
        <v>172</v>
      </c>
      <c r="I55" s="33" t="s">
        <v>51</v>
      </c>
      <c r="J55" s="78"/>
      <c r="K55" s="78"/>
      <c r="L55" s="4" t="s">
        <v>295</v>
      </c>
    </row>
    <row r="56" spans="2:13" ht="18.75" customHeight="1" x14ac:dyDescent="0.3">
      <c r="B56" s="182" t="s">
        <v>64</v>
      </c>
      <c r="C56" s="41">
        <v>42766</v>
      </c>
      <c r="D56" s="41"/>
      <c r="E56" s="33" t="s">
        <v>65</v>
      </c>
      <c r="F56" s="60" t="s">
        <v>173</v>
      </c>
      <c r="G56" s="19">
        <v>20</v>
      </c>
      <c r="H56" s="24" t="s">
        <v>172</v>
      </c>
      <c r="I56" s="33" t="s">
        <v>300</v>
      </c>
      <c r="J56" s="78"/>
      <c r="K56" s="78"/>
      <c r="L56" s="4" t="s">
        <v>296</v>
      </c>
      <c r="M56" s="2"/>
    </row>
    <row r="57" spans="2:13" ht="18.75" customHeight="1" x14ac:dyDescent="0.3">
      <c r="B57" s="195"/>
      <c r="C57" s="41">
        <v>42766</v>
      </c>
      <c r="D57" s="41"/>
      <c r="E57" s="33" t="s">
        <v>66</v>
      </c>
      <c r="F57" s="60" t="s">
        <v>173</v>
      </c>
      <c r="G57" s="19">
        <v>21</v>
      </c>
      <c r="H57" s="24" t="s">
        <v>172</v>
      </c>
      <c r="I57" s="33" t="s">
        <v>301</v>
      </c>
      <c r="J57" s="78"/>
      <c r="K57" s="78"/>
      <c r="L57" s="4" t="s">
        <v>297</v>
      </c>
      <c r="M57" s="2"/>
    </row>
    <row r="58" spans="2:13" ht="18.75" customHeight="1" x14ac:dyDescent="0.3">
      <c r="B58" s="195"/>
      <c r="C58" s="41">
        <v>42766</v>
      </c>
      <c r="D58" s="41"/>
      <c r="E58" s="33" t="s">
        <v>67</v>
      </c>
      <c r="F58" s="60" t="s">
        <v>173</v>
      </c>
      <c r="G58" s="19">
        <v>22</v>
      </c>
      <c r="H58" s="24" t="s">
        <v>172</v>
      </c>
      <c r="I58" s="33" t="s">
        <v>302</v>
      </c>
      <c r="J58" s="78"/>
      <c r="K58" s="78"/>
      <c r="L58" s="4" t="s">
        <v>298</v>
      </c>
      <c r="M58" s="2"/>
    </row>
    <row r="59" spans="2:13" ht="18.75" customHeight="1" x14ac:dyDescent="0.3">
      <c r="B59" s="10"/>
      <c r="C59" s="41">
        <v>42766</v>
      </c>
      <c r="D59" s="41"/>
      <c r="E59" s="33" t="s">
        <v>68</v>
      </c>
      <c r="F59" s="60" t="s">
        <v>173</v>
      </c>
      <c r="G59" s="19">
        <v>23</v>
      </c>
      <c r="H59" s="24" t="s">
        <v>172</v>
      </c>
      <c r="I59" s="33" t="s">
        <v>303</v>
      </c>
      <c r="J59" s="78"/>
      <c r="K59" s="78"/>
      <c r="L59" s="4" t="s">
        <v>299</v>
      </c>
      <c r="M59" s="2"/>
    </row>
    <row r="60" spans="2:13" ht="18.75" customHeight="1" x14ac:dyDescent="0.3">
      <c r="B60" s="182" t="s">
        <v>305</v>
      </c>
      <c r="C60" s="41">
        <v>42766</v>
      </c>
      <c r="D60" s="41"/>
      <c r="E60" s="33" t="s">
        <v>69</v>
      </c>
      <c r="F60" s="60" t="s">
        <v>173</v>
      </c>
      <c r="G60" s="19">
        <v>4200</v>
      </c>
      <c r="H60" s="24" t="s">
        <v>172</v>
      </c>
      <c r="I60" s="33" t="s">
        <v>402</v>
      </c>
      <c r="J60" s="78"/>
      <c r="K60" s="78"/>
      <c r="L60" s="4" t="s">
        <v>403</v>
      </c>
      <c r="M60" s="2"/>
    </row>
    <row r="61" spans="2:13" ht="18.75" customHeight="1" x14ac:dyDescent="0.3">
      <c r="B61" s="193"/>
      <c r="C61" s="41">
        <v>42766</v>
      </c>
      <c r="D61" s="41"/>
      <c r="E61" s="33" t="s">
        <v>71</v>
      </c>
      <c r="F61" s="60" t="s">
        <v>173</v>
      </c>
      <c r="G61" s="19">
        <v>4200</v>
      </c>
      <c r="H61" s="24" t="s">
        <v>172</v>
      </c>
      <c r="I61" s="33" t="s">
        <v>404</v>
      </c>
      <c r="J61" s="78"/>
      <c r="K61" s="78"/>
      <c r="L61" s="4" t="s">
        <v>405</v>
      </c>
      <c r="M61" s="2"/>
    </row>
    <row r="62" spans="2:13" ht="18.75" customHeight="1" x14ac:dyDescent="0.3">
      <c r="B62" s="194" t="s">
        <v>73</v>
      </c>
      <c r="C62" s="42">
        <v>42814</v>
      </c>
      <c r="D62" s="42">
        <v>42864</v>
      </c>
      <c r="E62" s="32" t="s">
        <v>74</v>
      </c>
      <c r="F62" s="20">
        <v>0</v>
      </c>
      <c r="G62" s="19">
        <f t="shared" ref="G62:G74" si="1">+F62*(1-H62)</f>
        <v>0</v>
      </c>
      <c r="H62" s="24">
        <v>0</v>
      </c>
      <c r="I62" s="38" t="s">
        <v>309</v>
      </c>
      <c r="J62" s="77"/>
      <c r="K62" s="77"/>
      <c r="L62" s="5" t="s">
        <v>315</v>
      </c>
    </row>
    <row r="63" spans="2:13" ht="18.75" customHeight="1" x14ac:dyDescent="0.3">
      <c r="B63" s="192"/>
      <c r="C63" s="42">
        <v>42814</v>
      </c>
      <c r="D63" s="42">
        <v>42864</v>
      </c>
      <c r="E63" s="32" t="s">
        <v>75</v>
      </c>
      <c r="F63" s="20">
        <v>0</v>
      </c>
      <c r="G63" s="19">
        <f t="shared" si="1"/>
        <v>0</v>
      </c>
      <c r="H63" s="24">
        <v>0</v>
      </c>
      <c r="I63" s="38" t="s">
        <v>310</v>
      </c>
      <c r="J63" s="77"/>
      <c r="K63" s="77"/>
      <c r="L63" s="5" t="s">
        <v>316</v>
      </c>
    </row>
    <row r="64" spans="2:13" ht="18.75" customHeight="1" x14ac:dyDescent="0.35">
      <c r="B64" s="46" t="s">
        <v>154</v>
      </c>
      <c r="C64" s="42">
        <v>42814</v>
      </c>
      <c r="D64" s="42">
        <v>42864</v>
      </c>
      <c r="E64" s="32" t="s">
        <v>280</v>
      </c>
      <c r="F64" s="20">
        <v>0</v>
      </c>
      <c r="G64" s="19">
        <f t="shared" si="1"/>
        <v>0</v>
      </c>
      <c r="H64" s="24">
        <v>0</v>
      </c>
      <c r="I64" s="38" t="s">
        <v>113</v>
      </c>
      <c r="J64" s="77"/>
      <c r="K64" s="77"/>
      <c r="L64" s="5" t="s">
        <v>334</v>
      </c>
    </row>
    <row r="65" spans="2:15" ht="18.75" customHeight="1" x14ac:dyDescent="0.3">
      <c r="B65" s="28"/>
      <c r="C65" s="42">
        <v>42814</v>
      </c>
      <c r="D65" s="42">
        <v>42864</v>
      </c>
      <c r="E65" s="32" t="s">
        <v>281</v>
      </c>
      <c r="F65" s="20">
        <v>0</v>
      </c>
      <c r="G65" s="19">
        <f t="shared" si="1"/>
        <v>0</v>
      </c>
      <c r="H65" s="24">
        <v>0</v>
      </c>
      <c r="I65" s="38" t="s">
        <v>112</v>
      </c>
      <c r="J65" s="77"/>
      <c r="K65" s="77"/>
      <c r="L65" s="5" t="s">
        <v>335</v>
      </c>
    </row>
    <row r="66" spans="2:15" ht="18.75" customHeight="1" x14ac:dyDescent="0.3">
      <c r="B66" s="28"/>
      <c r="C66" s="42">
        <v>42814</v>
      </c>
      <c r="D66" s="42">
        <v>42864</v>
      </c>
      <c r="E66" s="32" t="s">
        <v>282</v>
      </c>
      <c r="F66" s="20">
        <v>0</v>
      </c>
      <c r="G66" s="19">
        <f t="shared" si="1"/>
        <v>0</v>
      </c>
      <c r="H66" s="24">
        <v>0</v>
      </c>
      <c r="I66" s="38" t="s">
        <v>111</v>
      </c>
      <c r="J66" s="77"/>
      <c r="K66" s="77"/>
      <c r="L66" s="5" t="s">
        <v>336</v>
      </c>
    </row>
    <row r="67" spans="2:15" ht="18.75" customHeight="1" x14ac:dyDescent="0.3">
      <c r="B67" s="29"/>
      <c r="C67" s="42">
        <v>42814</v>
      </c>
      <c r="D67" s="42">
        <v>42864</v>
      </c>
      <c r="E67" s="32" t="s">
        <v>283</v>
      </c>
      <c r="F67" s="20">
        <v>0</v>
      </c>
      <c r="G67" s="19">
        <f t="shared" si="1"/>
        <v>0</v>
      </c>
      <c r="H67" s="24">
        <v>0</v>
      </c>
      <c r="I67" s="38" t="s">
        <v>110</v>
      </c>
      <c r="J67" s="77"/>
      <c r="K67" s="77"/>
      <c r="L67" s="5" t="s">
        <v>337</v>
      </c>
    </row>
    <row r="68" spans="2:15" ht="18.75" customHeight="1" x14ac:dyDescent="0.3">
      <c r="B68" s="27" t="s">
        <v>76</v>
      </c>
      <c r="C68" s="42">
        <v>42814</v>
      </c>
      <c r="D68" s="42">
        <v>42864</v>
      </c>
      <c r="E68" s="32" t="s">
        <v>284</v>
      </c>
      <c r="F68" s="20">
        <v>0</v>
      </c>
      <c r="G68" s="19">
        <f t="shared" si="1"/>
        <v>0</v>
      </c>
      <c r="H68" s="24">
        <v>0</v>
      </c>
      <c r="I68" s="38" t="s">
        <v>114</v>
      </c>
      <c r="J68" s="77"/>
      <c r="K68" s="77"/>
      <c r="L68" s="5" t="s">
        <v>330</v>
      </c>
    </row>
    <row r="69" spans="2:15" ht="18.75" customHeight="1" x14ac:dyDescent="0.35">
      <c r="B69" s="46" t="s">
        <v>155</v>
      </c>
      <c r="C69" s="42">
        <v>42814</v>
      </c>
      <c r="D69" s="42">
        <v>42864</v>
      </c>
      <c r="E69" s="32" t="s">
        <v>285</v>
      </c>
      <c r="F69" s="20">
        <v>0</v>
      </c>
      <c r="G69" s="19">
        <f t="shared" si="1"/>
        <v>0</v>
      </c>
      <c r="H69" s="24">
        <v>0</v>
      </c>
      <c r="I69" s="38" t="s">
        <v>115</v>
      </c>
      <c r="J69" s="77"/>
      <c r="K69" s="77"/>
      <c r="L69" s="5" t="s">
        <v>331</v>
      </c>
    </row>
    <row r="70" spans="2:15" ht="18.75" customHeight="1" x14ac:dyDescent="0.3">
      <c r="B70" s="28"/>
      <c r="C70" s="42">
        <v>42814</v>
      </c>
      <c r="D70" s="42">
        <v>42864</v>
      </c>
      <c r="E70" s="32" t="s">
        <v>286</v>
      </c>
      <c r="F70" s="20">
        <v>0</v>
      </c>
      <c r="G70" s="19">
        <f t="shared" si="1"/>
        <v>0</v>
      </c>
      <c r="H70" s="24">
        <v>0</v>
      </c>
      <c r="I70" s="38" t="s">
        <v>116</v>
      </c>
      <c r="J70" s="77"/>
      <c r="K70" s="77"/>
      <c r="L70" s="5" t="s">
        <v>332</v>
      </c>
    </row>
    <row r="71" spans="2:15" ht="18.75" customHeight="1" x14ac:dyDescent="0.3">
      <c r="B71" s="29"/>
      <c r="C71" s="42">
        <v>42814</v>
      </c>
      <c r="D71" s="42">
        <v>42864</v>
      </c>
      <c r="E71" s="32" t="s">
        <v>287</v>
      </c>
      <c r="F71" s="20">
        <v>0</v>
      </c>
      <c r="G71" s="19">
        <f t="shared" si="1"/>
        <v>0</v>
      </c>
      <c r="H71" s="24">
        <v>0</v>
      </c>
      <c r="I71" s="38" t="s">
        <v>117</v>
      </c>
      <c r="J71" s="77"/>
      <c r="K71" s="77"/>
      <c r="L71" s="5" t="s">
        <v>333</v>
      </c>
    </row>
    <row r="72" spans="2:15" ht="45.75" customHeight="1" x14ac:dyDescent="0.3">
      <c r="B72" s="9" t="s">
        <v>77</v>
      </c>
      <c r="C72" s="41">
        <v>42823</v>
      </c>
      <c r="D72" s="41"/>
      <c r="E72" s="32" t="s">
        <v>78</v>
      </c>
      <c r="F72" s="20">
        <v>1989</v>
      </c>
      <c r="G72" s="19">
        <f t="shared" si="1"/>
        <v>914.93999999999994</v>
      </c>
      <c r="H72" s="24">
        <v>0.54</v>
      </c>
      <c r="I72" s="32" t="s">
        <v>119</v>
      </c>
      <c r="J72" s="79"/>
      <c r="K72" s="79"/>
      <c r="L72" s="5" t="s">
        <v>406</v>
      </c>
      <c r="N72" s="1"/>
      <c r="O72" s="1"/>
    </row>
    <row r="73" spans="2:15" ht="34.5" customHeight="1" thickBot="1" x14ac:dyDescent="0.35">
      <c r="B73" s="16"/>
      <c r="C73" s="44">
        <v>42823</v>
      </c>
      <c r="D73" s="47"/>
      <c r="E73" s="35" t="s">
        <v>79</v>
      </c>
      <c r="F73" s="21">
        <v>1466.5</v>
      </c>
      <c r="G73" s="21">
        <f t="shared" si="1"/>
        <v>674.58999999999992</v>
      </c>
      <c r="H73" s="25">
        <v>0.54</v>
      </c>
      <c r="I73" s="35" t="s">
        <v>118</v>
      </c>
      <c r="J73" s="80"/>
      <c r="K73" s="80"/>
      <c r="L73" s="17" t="s">
        <v>317</v>
      </c>
      <c r="N73" s="1"/>
      <c r="O73" s="1"/>
    </row>
    <row r="74" spans="2:15" ht="55.5" customHeight="1" x14ac:dyDescent="0.3">
      <c r="B74" s="12" t="s">
        <v>150</v>
      </c>
      <c r="C74" s="43">
        <v>42878</v>
      </c>
      <c r="D74" s="43"/>
      <c r="E74" s="34" t="s">
        <v>142</v>
      </c>
      <c r="F74" s="19">
        <v>1460</v>
      </c>
      <c r="G74" s="19">
        <f t="shared" si="1"/>
        <v>671.59999999999991</v>
      </c>
      <c r="H74" s="23">
        <v>0.54</v>
      </c>
      <c r="I74" s="39" t="s">
        <v>371</v>
      </c>
      <c r="J74" s="81" t="s">
        <v>389</v>
      </c>
      <c r="K74" s="81" t="s">
        <v>389</v>
      </c>
      <c r="L74" s="15" t="s">
        <v>349</v>
      </c>
    </row>
    <row r="75" spans="2:15" ht="55.5" customHeight="1" x14ac:dyDescent="0.3">
      <c r="B75" s="11"/>
      <c r="C75" s="43">
        <v>42878</v>
      </c>
      <c r="D75" s="41"/>
      <c r="E75" s="32" t="s">
        <v>143</v>
      </c>
      <c r="F75" s="20">
        <v>1080</v>
      </c>
      <c r="G75" s="19">
        <f t="shared" ref="G75:G90" si="2">+F75*(1-H75)</f>
        <v>496.79999999999995</v>
      </c>
      <c r="H75" s="24">
        <v>0.54</v>
      </c>
      <c r="I75" s="38" t="s">
        <v>372</v>
      </c>
      <c r="J75" s="77" t="s">
        <v>389</v>
      </c>
      <c r="K75" s="77" t="s">
        <v>389</v>
      </c>
      <c r="L75" s="14" t="s">
        <v>352</v>
      </c>
    </row>
    <row r="76" spans="2:15" ht="55.5" customHeight="1" x14ac:dyDescent="0.3">
      <c r="B76" s="11"/>
      <c r="C76" s="43">
        <v>42878</v>
      </c>
      <c r="D76" s="41"/>
      <c r="E76" s="32" t="s">
        <v>144</v>
      </c>
      <c r="F76" s="20">
        <v>1155</v>
      </c>
      <c r="G76" s="19">
        <f t="shared" si="2"/>
        <v>531.29999999999995</v>
      </c>
      <c r="H76" s="24">
        <v>0.54</v>
      </c>
      <c r="I76" s="38" t="s">
        <v>375</v>
      </c>
      <c r="J76" s="77" t="s">
        <v>389</v>
      </c>
      <c r="K76" s="77" t="s">
        <v>389</v>
      </c>
      <c r="L76" s="14" t="s">
        <v>350</v>
      </c>
    </row>
    <row r="77" spans="2:15" ht="55.5" customHeight="1" thickBot="1" x14ac:dyDescent="0.35">
      <c r="B77" s="16"/>
      <c r="C77" s="44">
        <v>42878</v>
      </c>
      <c r="D77" s="44"/>
      <c r="E77" s="35" t="s">
        <v>145</v>
      </c>
      <c r="F77" s="21">
        <v>818</v>
      </c>
      <c r="G77" s="21">
        <f t="shared" si="2"/>
        <v>376.28</v>
      </c>
      <c r="H77" s="25">
        <v>0.54</v>
      </c>
      <c r="I77" s="40" t="s">
        <v>376</v>
      </c>
      <c r="J77" s="82" t="s">
        <v>389</v>
      </c>
      <c r="K77" s="82" t="s">
        <v>389</v>
      </c>
      <c r="L77" s="18" t="s">
        <v>351</v>
      </c>
    </row>
    <row r="78" spans="2:15" ht="55.5" customHeight="1" x14ac:dyDescent="0.3">
      <c r="B78" s="12" t="s">
        <v>151</v>
      </c>
      <c r="C78" s="43">
        <v>42878</v>
      </c>
      <c r="D78" s="43"/>
      <c r="E78" s="34" t="s">
        <v>134</v>
      </c>
      <c r="F78" s="19">
        <v>1250</v>
      </c>
      <c r="G78" s="19">
        <f t="shared" si="2"/>
        <v>575</v>
      </c>
      <c r="H78" s="26">
        <v>0.54</v>
      </c>
      <c r="I78" s="39" t="s">
        <v>373</v>
      </c>
      <c r="J78" s="81" t="s">
        <v>389</v>
      </c>
      <c r="K78" s="81"/>
      <c r="L78" s="15" t="s">
        <v>393</v>
      </c>
    </row>
    <row r="79" spans="2:15" ht="55.5" customHeight="1" x14ac:dyDescent="0.3">
      <c r="B79" s="12"/>
      <c r="C79" s="43">
        <v>42878</v>
      </c>
      <c r="D79" s="41"/>
      <c r="E79" s="32" t="s">
        <v>135</v>
      </c>
      <c r="F79" s="20">
        <v>970</v>
      </c>
      <c r="G79" s="19">
        <f t="shared" si="2"/>
        <v>446.2</v>
      </c>
      <c r="H79" s="26">
        <v>0.54</v>
      </c>
      <c r="I79" s="38" t="s">
        <v>374</v>
      </c>
      <c r="J79" s="77" t="s">
        <v>389</v>
      </c>
      <c r="K79" s="77"/>
      <c r="L79" s="14" t="s">
        <v>353</v>
      </c>
    </row>
    <row r="80" spans="2:15" ht="55.5" customHeight="1" x14ac:dyDescent="0.3">
      <c r="B80" s="12"/>
      <c r="C80" s="43">
        <v>42878</v>
      </c>
      <c r="D80" s="41"/>
      <c r="E80" s="32" t="s">
        <v>136</v>
      </c>
      <c r="F80" s="20">
        <v>975</v>
      </c>
      <c r="G80" s="19">
        <f t="shared" si="2"/>
        <v>448.49999999999994</v>
      </c>
      <c r="H80" s="26">
        <v>0.54</v>
      </c>
      <c r="I80" s="38" t="s">
        <v>377</v>
      </c>
      <c r="J80" s="84" t="s">
        <v>392</v>
      </c>
      <c r="K80" s="77"/>
      <c r="L80" s="14" t="s">
        <v>394</v>
      </c>
    </row>
    <row r="81" spans="2:12" ht="55.5" customHeight="1" x14ac:dyDescent="0.3">
      <c r="B81" s="12"/>
      <c r="C81" s="43">
        <v>42878</v>
      </c>
      <c r="D81" s="41"/>
      <c r="E81" s="32" t="s">
        <v>137</v>
      </c>
      <c r="F81" s="20">
        <v>708</v>
      </c>
      <c r="G81" s="19">
        <f t="shared" si="2"/>
        <v>325.67999999999995</v>
      </c>
      <c r="H81" s="26">
        <v>0.54</v>
      </c>
      <c r="I81" s="38" t="s">
        <v>378</v>
      </c>
      <c r="J81" s="84" t="s">
        <v>391</v>
      </c>
      <c r="K81" s="77"/>
      <c r="L81" s="14" t="s">
        <v>354</v>
      </c>
    </row>
    <row r="82" spans="2:12" ht="55.5" customHeight="1" x14ac:dyDescent="0.3">
      <c r="B82" s="12"/>
      <c r="C82" s="43">
        <v>42878</v>
      </c>
      <c r="D82" s="41"/>
      <c r="E82" s="32" t="s">
        <v>138</v>
      </c>
      <c r="F82" s="20">
        <v>975</v>
      </c>
      <c r="G82" s="19">
        <f t="shared" si="2"/>
        <v>448.49999999999994</v>
      </c>
      <c r="H82" s="26">
        <v>0.54</v>
      </c>
      <c r="I82" s="38" t="s">
        <v>407</v>
      </c>
      <c r="J82" s="84" t="s">
        <v>392</v>
      </c>
      <c r="K82" s="77" t="s">
        <v>389</v>
      </c>
      <c r="L82" s="14" t="s">
        <v>395</v>
      </c>
    </row>
    <row r="83" spans="2:12" ht="55.5" customHeight="1" x14ac:dyDescent="0.3">
      <c r="B83" s="11"/>
      <c r="C83" s="43">
        <v>42878</v>
      </c>
      <c r="D83" s="41"/>
      <c r="E83" s="32" t="s">
        <v>139</v>
      </c>
      <c r="F83" s="20">
        <v>708</v>
      </c>
      <c r="G83" s="19">
        <f t="shared" si="2"/>
        <v>325.67999999999995</v>
      </c>
      <c r="H83" s="26">
        <v>0.54</v>
      </c>
      <c r="I83" s="38" t="s">
        <v>379</v>
      </c>
      <c r="J83" s="84" t="s">
        <v>391</v>
      </c>
      <c r="K83" s="77" t="s">
        <v>389</v>
      </c>
      <c r="L83" s="14" t="s">
        <v>355</v>
      </c>
    </row>
    <row r="84" spans="2:12" ht="55.5" customHeight="1" x14ac:dyDescent="0.3">
      <c r="B84" s="11"/>
      <c r="C84" s="43">
        <v>42878</v>
      </c>
      <c r="D84" s="41"/>
      <c r="E84" s="32" t="s">
        <v>140</v>
      </c>
      <c r="F84" s="20">
        <v>975</v>
      </c>
      <c r="G84" s="19">
        <f t="shared" si="2"/>
        <v>448.49999999999994</v>
      </c>
      <c r="H84" s="26">
        <v>0.54</v>
      </c>
      <c r="I84" s="38" t="s">
        <v>380</v>
      </c>
      <c r="J84" s="77" t="s">
        <v>389</v>
      </c>
      <c r="K84" s="77" t="s">
        <v>389</v>
      </c>
      <c r="L84" s="14" t="s">
        <v>396</v>
      </c>
    </row>
    <row r="85" spans="2:12" ht="55.5" customHeight="1" x14ac:dyDescent="0.3">
      <c r="B85" s="11"/>
      <c r="C85" s="43">
        <v>42878</v>
      </c>
      <c r="D85" s="41"/>
      <c r="E85" s="32" t="s">
        <v>141</v>
      </c>
      <c r="F85" s="20">
        <v>708</v>
      </c>
      <c r="G85" s="19">
        <f t="shared" si="2"/>
        <v>325.67999999999995</v>
      </c>
      <c r="H85" s="26">
        <v>0.54</v>
      </c>
      <c r="I85" s="38" t="s">
        <v>381</v>
      </c>
      <c r="J85" s="77" t="s">
        <v>389</v>
      </c>
      <c r="K85" s="77" t="s">
        <v>389</v>
      </c>
      <c r="L85" s="14" t="s">
        <v>356</v>
      </c>
    </row>
    <row r="86" spans="2:12" ht="14.25" customHeight="1" x14ac:dyDescent="0.3">
      <c r="B86" s="11"/>
      <c r="C86" s="43">
        <v>42878</v>
      </c>
      <c r="D86" s="41"/>
      <c r="E86" s="33" t="s">
        <v>11</v>
      </c>
      <c r="F86" s="22">
        <v>3</v>
      </c>
      <c r="G86" s="19">
        <f t="shared" si="2"/>
        <v>1.38</v>
      </c>
      <c r="H86" s="26">
        <v>0.54</v>
      </c>
      <c r="I86" s="33" t="s">
        <v>347</v>
      </c>
      <c r="J86" s="78"/>
      <c r="K86" s="78"/>
      <c r="L86" s="4" t="s">
        <v>359</v>
      </c>
    </row>
    <row r="87" spans="2:12" ht="18.75" customHeight="1" x14ac:dyDescent="0.3">
      <c r="B87" s="11"/>
      <c r="C87" s="43">
        <v>42878</v>
      </c>
      <c r="D87" s="41"/>
      <c r="E87" s="33" t="s">
        <v>12</v>
      </c>
      <c r="F87" s="22">
        <v>3</v>
      </c>
      <c r="G87" s="20">
        <f t="shared" si="2"/>
        <v>1.38</v>
      </c>
      <c r="H87" s="26">
        <v>0.54</v>
      </c>
      <c r="I87" s="33" t="s">
        <v>348</v>
      </c>
      <c r="J87" s="78"/>
      <c r="K87" s="78"/>
      <c r="L87" s="4" t="s">
        <v>360</v>
      </c>
    </row>
    <row r="88" spans="2:12" ht="18.75" customHeight="1" x14ac:dyDescent="0.3">
      <c r="B88" s="11"/>
      <c r="C88" s="92">
        <v>42878</v>
      </c>
      <c r="D88" s="85"/>
      <c r="E88" s="86" t="s">
        <v>152</v>
      </c>
      <c r="F88" s="87">
        <v>75</v>
      </c>
      <c r="G88" s="88">
        <f t="shared" si="2"/>
        <v>34.5</v>
      </c>
      <c r="H88" s="89">
        <v>0.54</v>
      </c>
      <c r="I88" s="86" t="s">
        <v>153</v>
      </c>
      <c r="J88" s="90"/>
      <c r="K88" s="90"/>
      <c r="L88" s="91" t="s">
        <v>153</v>
      </c>
    </row>
    <row r="89" spans="2:12" ht="55.5" customHeight="1" x14ac:dyDescent="0.3">
      <c r="B89" s="189" t="s">
        <v>414</v>
      </c>
      <c r="C89" s="41">
        <v>42898</v>
      </c>
      <c r="D89" s="41"/>
      <c r="E89" s="32" t="s">
        <v>408</v>
      </c>
      <c r="F89" s="20">
        <v>975</v>
      </c>
      <c r="G89" s="20">
        <f t="shared" si="2"/>
        <v>448.49999999999994</v>
      </c>
      <c r="H89" s="26">
        <v>0.54</v>
      </c>
      <c r="I89" s="38" t="s">
        <v>410</v>
      </c>
      <c r="J89" s="77"/>
      <c r="K89" s="77"/>
      <c r="L89" s="14" t="s">
        <v>412</v>
      </c>
    </row>
    <row r="90" spans="2:12" ht="55.5" customHeight="1" x14ac:dyDescent="0.3">
      <c r="B90" s="190"/>
      <c r="C90" s="43">
        <v>42898</v>
      </c>
      <c r="D90" s="41"/>
      <c r="E90" s="32" t="s">
        <v>409</v>
      </c>
      <c r="F90" s="20">
        <v>708</v>
      </c>
      <c r="G90" s="19">
        <f t="shared" si="2"/>
        <v>325.67999999999995</v>
      </c>
      <c r="H90" s="26">
        <v>0.54</v>
      </c>
      <c r="I90" s="38" t="s">
        <v>411</v>
      </c>
      <c r="J90" s="77"/>
      <c r="K90" s="77"/>
      <c r="L90" s="14" t="s">
        <v>413</v>
      </c>
    </row>
    <row r="91" spans="2:12" ht="18.75" customHeight="1" x14ac:dyDescent="0.3">
      <c r="B91" s="8"/>
      <c r="C91" s="45"/>
      <c r="D91" s="45"/>
      <c r="J91" s="83"/>
      <c r="K91" s="83"/>
    </row>
    <row r="92" spans="2:12" ht="61.5" customHeight="1" x14ac:dyDescent="0.3">
      <c r="B92" s="9" t="s">
        <v>464</v>
      </c>
      <c r="C92" s="41">
        <v>42878</v>
      </c>
      <c r="D92" s="42"/>
      <c r="E92" s="136" t="s">
        <v>158</v>
      </c>
      <c r="F92" s="152">
        <v>1960</v>
      </c>
      <c r="G92" s="20">
        <f>+F92*(1-H92)</f>
        <v>901.59999999999991</v>
      </c>
      <c r="H92" s="26">
        <v>0.54</v>
      </c>
      <c r="I92" s="38" t="s">
        <v>382</v>
      </c>
      <c r="J92" s="14"/>
      <c r="L92" s="14" t="s">
        <v>454</v>
      </c>
    </row>
    <row r="93" spans="2:12" ht="61.5" customHeight="1" x14ac:dyDescent="0.3">
      <c r="B93" s="12"/>
      <c r="C93" s="43">
        <v>42878</v>
      </c>
      <c r="D93" s="57"/>
      <c r="E93" s="136" t="s">
        <v>159</v>
      </c>
      <c r="F93" s="152">
        <f>1960+120</f>
        <v>2080</v>
      </c>
      <c r="G93" s="20">
        <f>+F93*(1-H93)</f>
        <v>956.8</v>
      </c>
      <c r="H93" s="26">
        <v>0.54</v>
      </c>
      <c r="I93" s="38" t="s">
        <v>386</v>
      </c>
      <c r="J93" s="14"/>
      <c r="L93" s="14" t="s">
        <v>455</v>
      </c>
    </row>
    <row r="94" spans="2:12" ht="61.5" customHeight="1" thickBot="1" x14ac:dyDescent="0.35">
      <c r="B94" s="11"/>
      <c r="C94" s="44">
        <v>42878</v>
      </c>
      <c r="D94" s="57"/>
      <c r="E94" s="137" t="s">
        <v>160</v>
      </c>
      <c r="F94" s="153">
        <v>1427</v>
      </c>
      <c r="G94" s="21">
        <f>+F94*(1-H94)</f>
        <v>656.42</v>
      </c>
      <c r="H94" s="55">
        <v>0.54</v>
      </c>
      <c r="I94" s="40" t="s">
        <v>385</v>
      </c>
      <c r="J94" s="18"/>
      <c r="L94" s="18" t="s">
        <v>479</v>
      </c>
    </row>
    <row r="95" spans="2:12" ht="61.5" customHeight="1" x14ac:dyDescent="0.3">
      <c r="B95" s="9" t="s">
        <v>165</v>
      </c>
      <c r="C95" s="43">
        <v>42878</v>
      </c>
      <c r="D95" s="57"/>
      <c r="E95" s="53" t="s">
        <v>164</v>
      </c>
      <c r="F95" s="20">
        <v>1800</v>
      </c>
      <c r="G95" s="20">
        <f>+F95*(1-H95)</f>
        <v>827.99999999999989</v>
      </c>
      <c r="H95" s="26">
        <v>0.54</v>
      </c>
      <c r="I95" s="38" t="s">
        <v>384</v>
      </c>
      <c r="J95" s="14"/>
      <c r="L95" s="14" t="s">
        <v>358</v>
      </c>
    </row>
    <row r="96" spans="2:12" ht="61.5" customHeight="1" thickBot="1" x14ac:dyDescent="0.35">
      <c r="B96" s="16"/>
      <c r="C96" s="44">
        <v>42878</v>
      </c>
      <c r="D96" s="58"/>
      <c r="E96" s="54" t="s">
        <v>163</v>
      </c>
      <c r="F96" s="21">
        <v>1300</v>
      </c>
      <c r="G96" s="21">
        <f>+F96*(1-H96)</f>
        <v>598</v>
      </c>
      <c r="H96" s="55">
        <v>0.54</v>
      </c>
      <c r="I96" s="40" t="s">
        <v>383</v>
      </c>
      <c r="J96" s="18"/>
      <c r="L96" s="18" t="s">
        <v>357</v>
      </c>
    </row>
    <row r="97" spans="2:12" ht="18.75" customHeight="1" x14ac:dyDescent="0.3">
      <c r="B97" s="8"/>
      <c r="C97" s="45"/>
      <c r="D97" s="45"/>
      <c r="J97"/>
    </row>
    <row r="98" spans="2:12" ht="20.25" customHeight="1" x14ac:dyDescent="0.3">
      <c r="B98" s="8"/>
      <c r="C98" s="45"/>
      <c r="D98" s="45"/>
      <c r="G98" s="130"/>
      <c r="J98" s="68"/>
      <c r="L98" s="68"/>
    </row>
    <row r="99" spans="2:12" ht="69" customHeight="1" x14ac:dyDescent="0.3">
      <c r="B99" s="9" t="s">
        <v>437</v>
      </c>
      <c r="C99" s="41">
        <v>43230</v>
      </c>
      <c r="D99" s="42"/>
      <c r="E99" s="53" t="s">
        <v>438</v>
      </c>
      <c r="F99" s="152">
        <v>2395</v>
      </c>
      <c r="G99" s="20">
        <f>+F99*(1-H99)</f>
        <v>1101.6999999999998</v>
      </c>
      <c r="H99" s="26">
        <v>0.54</v>
      </c>
      <c r="I99" s="38" t="s">
        <v>449</v>
      </c>
      <c r="J99" s="14"/>
      <c r="L99" s="14" t="s">
        <v>452</v>
      </c>
    </row>
    <row r="100" spans="2:12" ht="69" customHeight="1" x14ac:dyDescent="0.3">
      <c r="B100" s="12"/>
      <c r="C100" s="41">
        <v>43230</v>
      </c>
      <c r="D100" s="42"/>
      <c r="E100" s="53" t="s">
        <v>439</v>
      </c>
      <c r="F100" s="152">
        <f>2395+120</f>
        <v>2515</v>
      </c>
      <c r="G100" s="20">
        <f>+F100*(1-H100)</f>
        <v>1156.8999999999999</v>
      </c>
      <c r="H100" s="26">
        <v>0.54</v>
      </c>
      <c r="I100" s="38" t="s">
        <v>450</v>
      </c>
      <c r="J100" s="14"/>
      <c r="L100" s="14" t="s">
        <v>453</v>
      </c>
    </row>
    <row r="101" spans="2:12" ht="69" customHeight="1" thickBot="1" x14ac:dyDescent="0.35">
      <c r="B101" s="11"/>
      <c r="C101" s="43">
        <v>43230</v>
      </c>
      <c r="D101" s="58"/>
      <c r="E101" s="54" t="s">
        <v>440</v>
      </c>
      <c r="F101" s="153">
        <v>1768</v>
      </c>
      <c r="G101" s="21">
        <f>+F101*(1-H101)</f>
        <v>813.28</v>
      </c>
      <c r="H101" s="55">
        <v>0.54</v>
      </c>
      <c r="I101" s="40" t="s">
        <v>451</v>
      </c>
      <c r="J101" s="18"/>
      <c r="L101" s="18" t="s">
        <v>480</v>
      </c>
    </row>
    <row r="102" spans="2:12" ht="19.5" customHeight="1" x14ac:dyDescent="0.3">
      <c r="B102" s="8"/>
      <c r="C102" s="45"/>
      <c r="D102" s="45"/>
      <c r="J102" s="68"/>
      <c r="L102" s="68"/>
    </row>
    <row r="103" spans="2:12" ht="19.5" customHeight="1" x14ac:dyDescent="0.3">
      <c r="B103" s="182" t="s">
        <v>441</v>
      </c>
      <c r="C103" s="41">
        <v>43230</v>
      </c>
      <c r="D103" s="41"/>
      <c r="E103" s="33" t="s">
        <v>42</v>
      </c>
      <c r="F103" s="154">
        <v>6</v>
      </c>
      <c r="G103" s="20">
        <f t="shared" ref="G103:G107" si="3">+F103*(1-H103)</f>
        <v>2.76</v>
      </c>
      <c r="H103" s="26">
        <v>0.54</v>
      </c>
      <c r="I103" s="33" t="s">
        <v>442</v>
      </c>
      <c r="J103" s="4"/>
      <c r="L103" s="4" t="s">
        <v>443</v>
      </c>
    </row>
    <row r="104" spans="2:12" ht="19.5" customHeight="1" x14ac:dyDescent="0.3">
      <c r="B104" s="183"/>
      <c r="C104" s="43">
        <v>43230</v>
      </c>
      <c r="D104" s="43"/>
      <c r="E104" s="138" t="s">
        <v>456</v>
      </c>
      <c r="F104" s="154">
        <v>100</v>
      </c>
      <c r="G104" s="20">
        <f t="shared" si="3"/>
        <v>46</v>
      </c>
      <c r="H104" s="26">
        <v>0.54</v>
      </c>
      <c r="I104" s="33" t="s">
        <v>457</v>
      </c>
      <c r="J104" s="4"/>
      <c r="L104" s="4" t="s">
        <v>458</v>
      </c>
    </row>
    <row r="105" spans="2:12" ht="19.5" customHeight="1" x14ac:dyDescent="0.3">
      <c r="B105" s="183"/>
      <c r="C105" s="43">
        <v>43230</v>
      </c>
      <c r="D105" s="57"/>
      <c r="E105" s="53" t="s">
        <v>481</v>
      </c>
      <c r="F105" s="152">
        <v>85</v>
      </c>
      <c r="G105" s="20">
        <f t="shared" si="3"/>
        <v>39.099999999999994</v>
      </c>
      <c r="H105" s="26">
        <v>0.54</v>
      </c>
      <c r="I105" s="150" t="s">
        <v>482</v>
      </c>
      <c r="J105" s="150"/>
      <c r="L105" s="150" t="s">
        <v>483</v>
      </c>
    </row>
    <row r="106" spans="2:12" ht="19.5" customHeight="1" x14ac:dyDescent="0.3">
      <c r="B106" s="184"/>
      <c r="C106" s="43">
        <v>43230</v>
      </c>
      <c r="D106" s="57"/>
      <c r="E106" s="136" t="s">
        <v>444</v>
      </c>
      <c r="F106" s="152">
        <v>90</v>
      </c>
      <c r="G106" s="20">
        <f t="shared" si="3"/>
        <v>41.4</v>
      </c>
      <c r="H106" s="26">
        <v>0.54</v>
      </c>
      <c r="I106" s="150" t="s">
        <v>445</v>
      </c>
      <c r="J106" s="150"/>
      <c r="L106" s="150" t="s">
        <v>445</v>
      </c>
    </row>
    <row r="107" spans="2:12" ht="19.5" customHeight="1" x14ac:dyDescent="0.3">
      <c r="B107" s="185"/>
      <c r="C107" s="43">
        <v>43230</v>
      </c>
      <c r="D107" s="57"/>
      <c r="E107" s="53" t="s">
        <v>446</v>
      </c>
      <c r="F107" s="152">
        <v>128</v>
      </c>
      <c r="G107" s="20">
        <f t="shared" si="3"/>
        <v>58.879999999999995</v>
      </c>
      <c r="H107" s="26">
        <v>0.54</v>
      </c>
      <c r="I107" s="38" t="s">
        <v>447</v>
      </c>
      <c r="J107" s="38"/>
      <c r="L107" s="38" t="s">
        <v>447</v>
      </c>
    </row>
    <row r="108" spans="2:12" ht="18.75" customHeight="1" x14ac:dyDescent="0.3">
      <c r="B108" s="8"/>
      <c r="C108" s="45"/>
      <c r="D108" s="45"/>
      <c r="J108" s="69"/>
    </row>
    <row r="109" spans="2:12" ht="18.75" customHeight="1" x14ac:dyDescent="0.3">
      <c r="J109"/>
    </row>
    <row r="110" spans="2:12" ht="18.75" customHeight="1" x14ac:dyDescent="0.3">
      <c r="C110" s="30" t="s">
        <v>484</v>
      </c>
      <c r="J110"/>
    </row>
    <row r="111" spans="2:12" ht="18.75" customHeight="1" x14ac:dyDescent="0.3">
      <c r="C111" s="186" t="s">
        <v>485</v>
      </c>
      <c r="D111" s="188" t="s">
        <v>486</v>
      </c>
      <c r="E111" s="188"/>
      <c r="F111" s="188"/>
      <c r="G111" s="188"/>
      <c r="H111" s="188"/>
      <c r="J111"/>
    </row>
    <row r="112" spans="2:12" ht="18.75" customHeight="1" x14ac:dyDescent="0.3">
      <c r="C112" s="187"/>
      <c r="D112" s="188"/>
      <c r="E112" s="188"/>
      <c r="F112" s="188"/>
      <c r="G112" s="188"/>
      <c r="H112" s="188"/>
      <c r="J112"/>
    </row>
    <row r="113" spans="3:10" ht="19.5" customHeight="1" x14ac:dyDescent="0.3">
      <c r="C113" s="187"/>
      <c r="D113" s="188"/>
      <c r="E113" s="188"/>
      <c r="F113" s="188"/>
      <c r="G113" s="188"/>
      <c r="H113" s="188"/>
      <c r="J113"/>
    </row>
    <row r="114" spans="3:10" ht="19.5" customHeight="1" x14ac:dyDescent="0.3"/>
    <row r="115" spans="3:10" ht="19.5" customHeight="1" x14ac:dyDescent="0.3"/>
    <row r="116" spans="3:10" ht="19.5" customHeight="1" x14ac:dyDescent="0.3"/>
    <row r="117" spans="3:10" ht="19.5" customHeight="1" x14ac:dyDescent="0.3"/>
    <row r="118" spans="3:10" ht="19.5" customHeight="1" x14ac:dyDescent="0.3"/>
    <row r="119" spans="3:10" ht="19.5" customHeight="1" x14ac:dyDescent="0.3"/>
  </sheetData>
  <mergeCells count="9">
    <mergeCell ref="B103:B107"/>
    <mergeCell ref="C111:C113"/>
    <mergeCell ref="D111:H113"/>
    <mergeCell ref="B89:B90"/>
    <mergeCell ref="B15:B16"/>
    <mergeCell ref="B43:B44"/>
    <mergeCell ref="B60:B61"/>
    <mergeCell ref="B62:B63"/>
    <mergeCell ref="B56:B58"/>
  </mergeCells>
  <pageMargins left="0.7" right="0.7" top="0.5" bottom="0.5" header="0.3" footer="0.3"/>
  <pageSetup scale="45" fitToWidth="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4"/>
  <sheetViews>
    <sheetView workbookViewId="0">
      <selection activeCell="C28" sqref="C28"/>
    </sheetView>
  </sheetViews>
  <sheetFormatPr defaultRowHeight="14.4" x14ac:dyDescent="0.3"/>
  <cols>
    <col min="1" max="1" width="18.33203125" customWidth="1"/>
    <col min="2" max="2" width="3.5546875" customWidth="1"/>
    <col min="3" max="3" width="19.33203125" customWidth="1"/>
    <col min="4" max="4" width="16.44140625" customWidth="1"/>
    <col min="5" max="5" width="13" customWidth="1"/>
    <col min="6" max="6" width="15.6640625" customWidth="1"/>
    <col min="7" max="7" width="32.88671875" customWidth="1"/>
    <col min="8" max="8" width="103.6640625" customWidth="1"/>
  </cols>
  <sheetData>
    <row r="2" spans="1:8" ht="15.6" x14ac:dyDescent="0.3">
      <c r="C2" s="6" t="s">
        <v>1</v>
      </c>
      <c r="D2" s="7" t="s">
        <v>147</v>
      </c>
      <c r="E2" s="7" t="s">
        <v>148</v>
      </c>
      <c r="F2" s="3" t="s">
        <v>149</v>
      </c>
      <c r="G2" s="7" t="s">
        <v>2</v>
      </c>
      <c r="H2" s="3" t="s">
        <v>120</v>
      </c>
    </row>
    <row r="3" spans="1:8" ht="100.5" customHeight="1" x14ac:dyDescent="0.3">
      <c r="A3" s="52" t="s">
        <v>5</v>
      </c>
      <c r="B3" s="48"/>
      <c r="C3" s="51" t="s">
        <v>6</v>
      </c>
      <c r="D3" s="56">
        <v>2045</v>
      </c>
      <c r="E3" s="56">
        <v>940.7</v>
      </c>
      <c r="F3" s="26">
        <v>0.54</v>
      </c>
      <c r="G3" s="32" t="s">
        <v>80</v>
      </c>
      <c r="H3" s="5" t="s">
        <v>156</v>
      </c>
    </row>
    <row r="4" spans="1:8" ht="100.5" customHeight="1" x14ac:dyDescent="0.3">
      <c r="A4" s="49"/>
      <c r="B4" s="50"/>
      <c r="C4" s="51" t="s">
        <v>7</v>
      </c>
      <c r="D4" s="56">
        <v>1425</v>
      </c>
      <c r="E4" s="56">
        <v>655.5</v>
      </c>
      <c r="F4" s="26">
        <v>0.54</v>
      </c>
      <c r="G4" s="32" t="s">
        <v>81</v>
      </c>
      <c r="H4" s="5" t="s">
        <v>157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5"/>
  <sheetViews>
    <sheetView topLeftCell="A90" workbookViewId="0">
      <selection activeCell="A95" sqref="A95:A96"/>
    </sheetView>
  </sheetViews>
  <sheetFormatPr defaultRowHeight="14.4" x14ac:dyDescent="0.3"/>
  <cols>
    <col min="1" max="1" width="30.44140625" style="30" customWidth="1"/>
    <col min="2" max="2" width="56" customWidth="1"/>
  </cols>
  <sheetData>
    <row r="1" spans="1:2" x14ac:dyDescent="0.3">
      <c r="A1" s="30" t="s">
        <v>304</v>
      </c>
    </row>
    <row r="2" spans="1:2" x14ac:dyDescent="0.3">
      <c r="A2" s="70">
        <v>43312</v>
      </c>
    </row>
    <row r="4" spans="1:2" ht="15.6" x14ac:dyDescent="0.3">
      <c r="A4" s="31" t="s">
        <v>1</v>
      </c>
      <c r="B4" s="37" t="s">
        <v>2</v>
      </c>
    </row>
    <row r="5" spans="1:2" ht="15" customHeight="1" x14ac:dyDescent="0.3">
      <c r="A5" s="32" t="s">
        <v>3</v>
      </c>
      <c r="B5" s="32" t="s">
        <v>166</v>
      </c>
    </row>
    <row r="6" spans="1:2" ht="15" customHeight="1" x14ac:dyDescent="0.3">
      <c r="A6" s="32" t="s">
        <v>4</v>
      </c>
      <c r="B6" s="32" t="s">
        <v>167</v>
      </c>
    </row>
    <row r="7" spans="1:2" ht="15" customHeight="1" x14ac:dyDescent="0.3">
      <c r="A7" s="32" t="s">
        <v>268</v>
      </c>
      <c r="B7" s="32" t="s">
        <v>168</v>
      </c>
    </row>
    <row r="8" spans="1:2" ht="15" customHeight="1" x14ac:dyDescent="0.3">
      <c r="A8" s="32" t="s">
        <v>269</v>
      </c>
      <c r="B8" s="32" t="s">
        <v>169</v>
      </c>
    </row>
    <row r="9" spans="1:2" ht="15" customHeight="1" x14ac:dyDescent="0.3">
      <c r="A9" s="32" t="s">
        <v>270</v>
      </c>
      <c r="B9" s="32" t="s">
        <v>170</v>
      </c>
    </row>
    <row r="10" spans="1:2" ht="15" customHeight="1" x14ac:dyDescent="0.3">
      <c r="A10" s="32" t="s">
        <v>271</v>
      </c>
      <c r="B10" s="32" t="s">
        <v>171</v>
      </c>
    </row>
    <row r="11" spans="1:2" ht="15" customHeight="1" x14ac:dyDescent="0.3">
      <c r="A11" s="32" t="s">
        <v>272</v>
      </c>
      <c r="B11" s="32" t="s">
        <v>85</v>
      </c>
    </row>
    <row r="12" spans="1:2" ht="15" customHeight="1" x14ac:dyDescent="0.3">
      <c r="A12" s="32" t="s">
        <v>273</v>
      </c>
      <c r="B12" s="32" t="s">
        <v>84</v>
      </c>
    </row>
    <row r="13" spans="1:2" ht="15" customHeight="1" x14ac:dyDescent="0.3">
      <c r="A13" s="32" t="s">
        <v>274</v>
      </c>
      <c r="B13" s="32" t="s">
        <v>83</v>
      </c>
    </row>
    <row r="14" spans="1:2" ht="15" customHeight="1" x14ac:dyDescent="0.3">
      <c r="A14" s="32" t="s">
        <v>275</v>
      </c>
      <c r="B14" s="32" t="s">
        <v>82</v>
      </c>
    </row>
    <row r="15" spans="1:2" ht="15" customHeight="1" x14ac:dyDescent="0.3">
      <c r="A15" s="33" t="s">
        <v>10</v>
      </c>
      <c r="B15" s="33" t="s">
        <v>86</v>
      </c>
    </row>
    <row r="16" spans="1:2" ht="15" customHeight="1" x14ac:dyDescent="0.3">
      <c r="A16" s="33" t="s">
        <v>11</v>
      </c>
      <c r="B16" s="33" t="s">
        <v>87</v>
      </c>
    </row>
    <row r="17" spans="1:2" ht="15" customHeight="1" x14ac:dyDescent="0.3">
      <c r="A17" s="33" t="s">
        <v>12</v>
      </c>
      <c r="B17" s="33" t="s">
        <v>88</v>
      </c>
    </row>
    <row r="18" spans="1:2" ht="15" customHeight="1" x14ac:dyDescent="0.3">
      <c r="A18" s="33" t="s">
        <v>13</v>
      </c>
      <c r="B18" s="33" t="s">
        <v>89</v>
      </c>
    </row>
    <row r="19" spans="1:2" ht="15" customHeight="1" x14ac:dyDescent="0.3">
      <c r="A19" s="33" t="s">
        <v>14</v>
      </c>
      <c r="B19" s="33" t="s">
        <v>90</v>
      </c>
    </row>
    <row r="20" spans="1:2" ht="15" customHeight="1" x14ac:dyDescent="0.3">
      <c r="A20" s="33" t="s">
        <v>15</v>
      </c>
      <c r="B20" s="33" t="s">
        <v>16</v>
      </c>
    </row>
    <row r="21" spans="1:2" ht="15" customHeight="1" x14ac:dyDescent="0.3">
      <c r="A21" s="33" t="s">
        <v>17</v>
      </c>
      <c r="B21" s="33" t="s">
        <v>18</v>
      </c>
    </row>
    <row r="22" spans="1:2" ht="15" customHeight="1" x14ac:dyDescent="0.3">
      <c r="A22" s="33" t="s">
        <v>19</v>
      </c>
      <c r="B22" s="33" t="s">
        <v>97</v>
      </c>
    </row>
    <row r="23" spans="1:2" ht="15" customHeight="1" x14ac:dyDescent="0.3">
      <c r="A23" s="33" t="s">
        <v>21</v>
      </c>
      <c r="B23" s="33" t="s">
        <v>91</v>
      </c>
    </row>
    <row r="24" spans="1:2" ht="15" customHeight="1" x14ac:dyDescent="0.3">
      <c r="A24" s="33" t="s">
        <v>23</v>
      </c>
      <c r="B24" s="33" t="s">
        <v>92</v>
      </c>
    </row>
    <row r="25" spans="1:2" ht="15" customHeight="1" x14ac:dyDescent="0.3">
      <c r="A25" s="33" t="s">
        <v>25</v>
      </c>
      <c r="B25" s="33" t="s">
        <v>93</v>
      </c>
    </row>
    <row r="26" spans="1:2" ht="15" customHeight="1" x14ac:dyDescent="0.3">
      <c r="A26" s="33" t="s">
        <v>276</v>
      </c>
      <c r="B26" s="33" t="s">
        <v>94</v>
      </c>
    </row>
    <row r="27" spans="1:2" ht="15" customHeight="1" x14ac:dyDescent="0.3">
      <c r="A27" s="33" t="s">
        <v>277</v>
      </c>
      <c r="B27" s="33" t="s">
        <v>95</v>
      </c>
    </row>
    <row r="28" spans="1:2" ht="15" customHeight="1" x14ac:dyDescent="0.3">
      <c r="A28" s="33" t="s">
        <v>278</v>
      </c>
      <c r="B28" s="33" t="s">
        <v>96</v>
      </c>
    </row>
    <row r="29" spans="1:2" ht="15" customHeight="1" x14ac:dyDescent="0.3">
      <c r="A29" s="32" t="s">
        <v>31</v>
      </c>
      <c r="B29" s="38" t="s">
        <v>98</v>
      </c>
    </row>
    <row r="30" spans="1:2" ht="15" customHeight="1" x14ac:dyDescent="0.3">
      <c r="A30" s="33" t="s">
        <v>32</v>
      </c>
      <c r="B30" s="33" t="s">
        <v>33</v>
      </c>
    </row>
    <row r="31" spans="1:2" ht="15" customHeight="1" x14ac:dyDescent="0.3">
      <c r="A31" s="33" t="s">
        <v>34</v>
      </c>
      <c r="B31" s="33" t="s">
        <v>35</v>
      </c>
    </row>
    <row r="32" spans="1:2" ht="15" customHeight="1" x14ac:dyDescent="0.3">
      <c r="A32" s="33" t="s">
        <v>36</v>
      </c>
      <c r="B32" s="33" t="s">
        <v>37</v>
      </c>
    </row>
    <row r="33" spans="1:2" ht="15" customHeight="1" x14ac:dyDescent="0.3">
      <c r="A33" s="33" t="s">
        <v>38</v>
      </c>
      <c r="B33" s="33" t="s">
        <v>39</v>
      </c>
    </row>
    <row r="34" spans="1:2" ht="15" customHeight="1" x14ac:dyDescent="0.3">
      <c r="A34" s="33" t="s">
        <v>40</v>
      </c>
      <c r="B34" s="33" t="s">
        <v>41</v>
      </c>
    </row>
    <row r="35" spans="1:2" ht="15" customHeight="1" x14ac:dyDescent="0.3">
      <c r="A35" s="33" t="s">
        <v>42</v>
      </c>
      <c r="B35" s="33" t="s">
        <v>100</v>
      </c>
    </row>
    <row r="36" spans="1:2" ht="15" customHeight="1" x14ac:dyDescent="0.3">
      <c r="A36" s="32" t="s">
        <v>174</v>
      </c>
      <c r="B36" s="38" t="s">
        <v>99</v>
      </c>
    </row>
    <row r="37" spans="1:2" ht="15" customHeight="1" x14ac:dyDescent="0.3">
      <c r="A37" s="32" t="s">
        <v>44</v>
      </c>
      <c r="B37" s="38" t="s">
        <v>101</v>
      </c>
    </row>
    <row r="38" spans="1:2" ht="15" customHeight="1" x14ac:dyDescent="0.3">
      <c r="A38" s="32" t="s">
        <v>45</v>
      </c>
      <c r="B38" s="38" t="s">
        <v>102</v>
      </c>
    </row>
    <row r="39" spans="1:2" ht="15" customHeight="1" x14ac:dyDescent="0.3">
      <c r="A39" s="32" t="s">
        <v>46</v>
      </c>
      <c r="B39" s="38" t="s">
        <v>103</v>
      </c>
    </row>
    <row r="40" spans="1:2" ht="15" customHeight="1" x14ac:dyDescent="0.3">
      <c r="A40" s="32" t="s">
        <v>47</v>
      </c>
      <c r="B40" s="38" t="s">
        <v>104</v>
      </c>
    </row>
    <row r="41" spans="1:2" ht="15" customHeight="1" x14ac:dyDescent="0.3">
      <c r="A41" s="33" t="s">
        <v>48</v>
      </c>
      <c r="B41" s="33" t="s">
        <v>49</v>
      </c>
    </row>
    <row r="42" spans="1:2" ht="15" customHeight="1" x14ac:dyDescent="0.3">
      <c r="A42" s="33" t="s">
        <v>50</v>
      </c>
      <c r="B42" s="33" t="s">
        <v>51</v>
      </c>
    </row>
    <row r="43" spans="1:2" ht="15" customHeight="1" x14ac:dyDescent="0.3">
      <c r="A43" s="32" t="s">
        <v>53</v>
      </c>
      <c r="B43" s="38" t="s">
        <v>105</v>
      </c>
    </row>
    <row r="44" spans="1:2" ht="15" customHeight="1" x14ac:dyDescent="0.3">
      <c r="A44" s="33" t="s">
        <v>54</v>
      </c>
      <c r="B44" s="33" t="s">
        <v>33</v>
      </c>
    </row>
    <row r="45" spans="1:2" ht="15" customHeight="1" x14ac:dyDescent="0.3">
      <c r="A45" s="33" t="s">
        <v>55</v>
      </c>
      <c r="B45" s="33" t="s">
        <v>35</v>
      </c>
    </row>
    <row r="46" spans="1:2" ht="15" customHeight="1" x14ac:dyDescent="0.3">
      <c r="A46" s="33" t="s">
        <v>56</v>
      </c>
      <c r="B46" s="33" t="s">
        <v>37</v>
      </c>
    </row>
    <row r="47" spans="1:2" ht="15" customHeight="1" x14ac:dyDescent="0.3">
      <c r="A47" s="33" t="s">
        <v>57</v>
      </c>
      <c r="B47" s="33" t="s">
        <v>39</v>
      </c>
    </row>
    <row r="48" spans="1:2" ht="15" customHeight="1" x14ac:dyDescent="0.3">
      <c r="A48" s="33" t="s">
        <v>279</v>
      </c>
      <c r="B48" s="33" t="s">
        <v>41</v>
      </c>
    </row>
    <row r="49" spans="1:2" ht="15" customHeight="1" x14ac:dyDescent="0.3">
      <c r="A49" s="32" t="s">
        <v>175</v>
      </c>
      <c r="B49" s="38" t="s">
        <v>99</v>
      </c>
    </row>
    <row r="50" spans="1:2" ht="36.75" customHeight="1" x14ac:dyDescent="0.3">
      <c r="A50" s="32" t="s">
        <v>59</v>
      </c>
      <c r="B50" s="38" t="s">
        <v>106</v>
      </c>
    </row>
    <row r="51" spans="1:2" ht="36.75" customHeight="1" x14ac:dyDescent="0.3">
      <c r="A51" s="32" t="s">
        <v>60</v>
      </c>
      <c r="B51" s="38" t="s">
        <v>107</v>
      </c>
    </row>
    <row r="52" spans="1:2" ht="36.75" customHeight="1" x14ac:dyDescent="0.3">
      <c r="A52" s="32" t="s">
        <v>61</v>
      </c>
      <c r="B52" s="38" t="s">
        <v>108</v>
      </c>
    </row>
    <row r="53" spans="1:2" ht="36.75" customHeight="1" x14ac:dyDescent="0.3">
      <c r="A53" s="32" t="s">
        <v>62</v>
      </c>
      <c r="B53" s="38" t="s">
        <v>109</v>
      </c>
    </row>
    <row r="54" spans="1:2" ht="15" customHeight="1" x14ac:dyDescent="0.3">
      <c r="A54" s="33" t="s">
        <v>63</v>
      </c>
      <c r="B54" s="33" t="s">
        <v>49</v>
      </c>
    </row>
    <row r="55" spans="1:2" ht="15" customHeight="1" x14ac:dyDescent="0.3">
      <c r="A55" s="33" t="s">
        <v>121</v>
      </c>
      <c r="B55" s="33" t="s">
        <v>51</v>
      </c>
    </row>
    <row r="56" spans="1:2" ht="15" customHeight="1" x14ac:dyDescent="0.3">
      <c r="A56" s="33" t="s">
        <v>65</v>
      </c>
      <c r="B56" s="33" t="s">
        <v>300</v>
      </c>
    </row>
    <row r="57" spans="1:2" ht="15" customHeight="1" x14ac:dyDescent="0.3">
      <c r="A57" s="33" t="s">
        <v>66</v>
      </c>
      <c r="B57" s="33" t="s">
        <v>301</v>
      </c>
    </row>
    <row r="58" spans="1:2" ht="15" customHeight="1" x14ac:dyDescent="0.3">
      <c r="A58" s="33" t="s">
        <v>67</v>
      </c>
      <c r="B58" s="33" t="s">
        <v>302</v>
      </c>
    </row>
    <row r="59" spans="1:2" ht="15" customHeight="1" x14ac:dyDescent="0.3">
      <c r="A59" s="33" t="s">
        <v>68</v>
      </c>
      <c r="B59" s="33" t="s">
        <v>303</v>
      </c>
    </row>
    <row r="60" spans="1:2" ht="15" customHeight="1" x14ac:dyDescent="0.3">
      <c r="A60" s="33" t="s">
        <v>69</v>
      </c>
      <c r="B60" s="33" t="s">
        <v>70</v>
      </c>
    </row>
    <row r="61" spans="1:2" ht="15" customHeight="1" x14ac:dyDescent="0.3">
      <c r="A61" s="33" t="s">
        <v>71</v>
      </c>
      <c r="B61" s="33" t="s">
        <v>72</v>
      </c>
    </row>
    <row r="62" spans="1:2" ht="15" customHeight="1" x14ac:dyDescent="0.3">
      <c r="A62" s="32" t="s">
        <v>78</v>
      </c>
      <c r="B62" s="32" t="s">
        <v>119</v>
      </c>
    </row>
    <row r="63" spans="1:2" ht="15" customHeight="1" thickBot="1" x14ac:dyDescent="0.35">
      <c r="A63" s="35" t="s">
        <v>79</v>
      </c>
      <c r="B63" s="35" t="s">
        <v>118</v>
      </c>
    </row>
    <row r="64" spans="1:2" ht="15" customHeight="1" x14ac:dyDescent="0.3">
      <c r="A64" s="34" t="s">
        <v>142</v>
      </c>
      <c r="B64" s="39" t="s">
        <v>123</v>
      </c>
    </row>
    <row r="65" spans="1:2" ht="15" customHeight="1" x14ac:dyDescent="0.3">
      <c r="A65" s="32" t="s">
        <v>143</v>
      </c>
      <c r="B65" s="38" t="s">
        <v>124</v>
      </c>
    </row>
    <row r="66" spans="1:2" ht="15" customHeight="1" x14ac:dyDescent="0.3">
      <c r="A66" s="32" t="s">
        <v>144</v>
      </c>
      <c r="B66" s="38" t="s">
        <v>125</v>
      </c>
    </row>
    <row r="67" spans="1:2" ht="15" customHeight="1" thickBot="1" x14ac:dyDescent="0.35">
      <c r="A67" s="35" t="s">
        <v>145</v>
      </c>
      <c r="B67" s="40" t="s">
        <v>126</v>
      </c>
    </row>
    <row r="68" spans="1:2" ht="15" customHeight="1" x14ac:dyDescent="0.3">
      <c r="A68" s="34" t="s">
        <v>134</v>
      </c>
      <c r="B68" s="39" t="s">
        <v>127</v>
      </c>
    </row>
    <row r="69" spans="1:2" ht="15" customHeight="1" x14ac:dyDescent="0.3">
      <c r="A69" s="32" t="s">
        <v>135</v>
      </c>
      <c r="B69" s="38" t="s">
        <v>128</v>
      </c>
    </row>
    <row r="70" spans="1:2" ht="15" customHeight="1" x14ac:dyDescent="0.3">
      <c r="A70" s="32" t="s">
        <v>136</v>
      </c>
      <c r="B70" s="38" t="s">
        <v>122</v>
      </c>
    </row>
    <row r="71" spans="1:2" ht="15" customHeight="1" x14ac:dyDescent="0.3">
      <c r="A71" s="32" t="s">
        <v>137</v>
      </c>
      <c r="B71" s="38" t="s">
        <v>129</v>
      </c>
    </row>
    <row r="72" spans="1:2" ht="15" customHeight="1" x14ac:dyDescent="0.3">
      <c r="A72" s="32" t="s">
        <v>138</v>
      </c>
      <c r="B72" s="38" t="s">
        <v>130</v>
      </c>
    </row>
    <row r="73" spans="1:2" ht="15" customHeight="1" x14ac:dyDescent="0.3">
      <c r="A73" s="32" t="s">
        <v>139</v>
      </c>
      <c r="B73" s="38" t="s">
        <v>131</v>
      </c>
    </row>
    <row r="74" spans="1:2" ht="15" customHeight="1" x14ac:dyDescent="0.3">
      <c r="A74" s="32" t="s">
        <v>140</v>
      </c>
      <c r="B74" s="38" t="s">
        <v>132</v>
      </c>
    </row>
    <row r="75" spans="1:2" ht="15" customHeight="1" x14ac:dyDescent="0.3">
      <c r="A75" s="32" t="s">
        <v>141</v>
      </c>
      <c r="B75" s="38" t="s">
        <v>133</v>
      </c>
    </row>
    <row r="76" spans="1:2" ht="15" customHeight="1" x14ac:dyDescent="0.3">
      <c r="A76" s="33" t="s">
        <v>11</v>
      </c>
      <c r="B76" s="33" t="s">
        <v>87</v>
      </c>
    </row>
    <row r="77" spans="1:2" ht="15" customHeight="1" x14ac:dyDescent="0.3">
      <c r="A77" s="33" t="s">
        <v>12</v>
      </c>
      <c r="B77" s="33" t="s">
        <v>88</v>
      </c>
    </row>
    <row r="78" spans="1:2" ht="15" customHeight="1" thickBot="1" x14ac:dyDescent="0.35">
      <c r="A78" s="36" t="s">
        <v>152</v>
      </c>
      <c r="B78" s="36" t="s">
        <v>153</v>
      </c>
    </row>
    <row r="79" spans="1:2" ht="27" customHeight="1" x14ac:dyDescent="0.3">
      <c r="A79" s="53" t="s">
        <v>158</v>
      </c>
      <c r="B79" s="38" t="s">
        <v>475</v>
      </c>
    </row>
    <row r="80" spans="1:2" ht="27" customHeight="1" x14ac:dyDescent="0.3">
      <c r="A80" s="53" t="s">
        <v>159</v>
      </c>
      <c r="B80" s="38" t="s">
        <v>476</v>
      </c>
    </row>
    <row r="81" spans="1:5" ht="27" customHeight="1" thickBot="1" x14ac:dyDescent="0.35">
      <c r="A81" s="54" t="s">
        <v>160</v>
      </c>
      <c r="B81" s="40" t="s">
        <v>477</v>
      </c>
    </row>
    <row r="82" spans="1:5" ht="27" customHeight="1" x14ac:dyDescent="0.3">
      <c r="A82" s="53" t="s">
        <v>438</v>
      </c>
      <c r="B82" s="151" t="s">
        <v>469</v>
      </c>
    </row>
    <row r="83" spans="1:5" ht="27" customHeight="1" x14ac:dyDescent="0.3">
      <c r="A83" s="53" t="s">
        <v>439</v>
      </c>
      <c r="B83" s="38" t="s">
        <v>470</v>
      </c>
    </row>
    <row r="84" spans="1:5" ht="27" customHeight="1" thickBot="1" x14ac:dyDescent="0.35">
      <c r="A84" s="54" t="s">
        <v>440</v>
      </c>
      <c r="B84" s="40" t="s">
        <v>471</v>
      </c>
    </row>
    <row r="85" spans="1:5" ht="27" customHeight="1" x14ac:dyDescent="0.3">
      <c r="A85" s="33" t="s">
        <v>42</v>
      </c>
      <c r="B85" s="149" t="s">
        <v>478</v>
      </c>
    </row>
    <row r="86" spans="1:5" ht="15" customHeight="1" x14ac:dyDescent="0.3">
      <c r="A86" s="33" t="s">
        <v>456</v>
      </c>
      <c r="B86" s="33" t="s">
        <v>472</v>
      </c>
    </row>
    <row r="87" spans="1:5" ht="15" customHeight="1" x14ac:dyDescent="0.3">
      <c r="A87" s="53" t="s">
        <v>444</v>
      </c>
      <c r="B87" s="150" t="s">
        <v>473</v>
      </c>
    </row>
    <row r="88" spans="1:5" ht="31.5" customHeight="1" x14ac:dyDescent="0.3">
      <c r="A88" s="53" t="s">
        <v>446</v>
      </c>
      <c r="B88" s="38" t="s">
        <v>474</v>
      </c>
    </row>
    <row r="89" spans="1:5" x14ac:dyDescent="0.3">
      <c r="A89" s="53" t="s">
        <v>164</v>
      </c>
      <c r="B89" s="32" t="s">
        <v>161</v>
      </c>
      <c r="C89" s="145"/>
      <c r="D89" s="146"/>
      <c r="E89" s="116"/>
    </row>
    <row r="90" spans="1:5" ht="15" thickBot="1" x14ac:dyDescent="0.35">
      <c r="A90" s="54" t="s">
        <v>163</v>
      </c>
      <c r="B90" s="35" t="s">
        <v>162</v>
      </c>
      <c r="C90" s="145"/>
      <c r="D90" s="146"/>
      <c r="E90" s="147"/>
    </row>
    <row r="91" spans="1:5" ht="16.2" thickBot="1" x14ac:dyDescent="0.35">
      <c r="A91" s="33" t="s">
        <v>468</v>
      </c>
      <c r="B91" s="143" t="s">
        <v>465</v>
      </c>
      <c r="C91" s="145"/>
      <c r="D91" s="146"/>
      <c r="E91" s="147"/>
    </row>
    <row r="92" spans="1:5" ht="16.2" thickBot="1" x14ac:dyDescent="0.35">
      <c r="A92" s="33" t="s">
        <v>467</v>
      </c>
      <c r="B92" s="144" t="s">
        <v>466</v>
      </c>
      <c r="C92" s="145"/>
      <c r="D92" s="146"/>
      <c r="E92" s="148"/>
    </row>
    <row r="93" spans="1:5" x14ac:dyDescent="0.3">
      <c r="A93" s="32" t="s">
        <v>488</v>
      </c>
      <c r="B93" s="38" t="s">
        <v>490</v>
      </c>
    </row>
    <row r="94" spans="1:5" x14ac:dyDescent="0.3">
      <c r="A94" s="32" t="s">
        <v>489</v>
      </c>
      <c r="B94" s="38" t="s">
        <v>491</v>
      </c>
      <c r="C94" s="175"/>
    </row>
    <row r="95" spans="1:5" ht="41.4" x14ac:dyDescent="0.3">
      <c r="A95" s="177" t="s">
        <v>501</v>
      </c>
      <c r="B95" s="38" t="s">
        <v>504</v>
      </c>
      <c r="C95" s="175"/>
    </row>
    <row r="96" spans="1:5" ht="41.4" x14ac:dyDescent="0.3">
      <c r="A96" s="177" t="s">
        <v>502</v>
      </c>
      <c r="B96" s="38" t="s">
        <v>499</v>
      </c>
      <c r="C96" s="175"/>
    </row>
    <row r="97" spans="1:3" ht="41.4" x14ac:dyDescent="0.3">
      <c r="A97" s="174" t="s">
        <v>492</v>
      </c>
      <c r="B97" s="38" t="s">
        <v>503</v>
      </c>
      <c r="C97" s="176"/>
    </row>
    <row r="98" spans="1:3" ht="41.4" x14ac:dyDescent="0.3">
      <c r="A98" s="174" t="s">
        <v>493</v>
      </c>
      <c r="B98" s="38" t="s">
        <v>498</v>
      </c>
      <c r="C98" s="176"/>
    </row>
    <row r="99" spans="1:3" ht="41.4" x14ac:dyDescent="0.3">
      <c r="A99" s="174" t="s">
        <v>494</v>
      </c>
      <c r="B99" s="38" t="s">
        <v>504</v>
      </c>
      <c r="C99" s="176"/>
    </row>
    <row r="100" spans="1:3" ht="41.4" x14ac:dyDescent="0.3">
      <c r="A100" s="174" t="s">
        <v>495</v>
      </c>
      <c r="B100" s="38" t="s">
        <v>499</v>
      </c>
      <c r="C100" s="176"/>
    </row>
    <row r="101" spans="1:3" ht="41.4" x14ac:dyDescent="0.3">
      <c r="A101" s="174" t="s">
        <v>496</v>
      </c>
      <c r="B101" s="38" t="s">
        <v>505</v>
      </c>
      <c r="C101" s="176"/>
    </row>
    <row r="102" spans="1:3" ht="41.4" x14ac:dyDescent="0.3">
      <c r="A102" s="174" t="s">
        <v>497</v>
      </c>
      <c r="B102" s="38" t="s">
        <v>500</v>
      </c>
      <c r="C102" s="176"/>
    </row>
    <row r="104" spans="1:3" x14ac:dyDescent="0.3">
      <c r="A104" s="177" t="s">
        <v>501</v>
      </c>
    </row>
    <row r="105" spans="1:3" x14ac:dyDescent="0.3">
      <c r="A105" s="177" t="s">
        <v>502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49"/>
  <sheetViews>
    <sheetView topLeftCell="A9" workbookViewId="0">
      <selection activeCell="D3" sqref="D3"/>
    </sheetView>
  </sheetViews>
  <sheetFormatPr defaultRowHeight="71.25" customHeight="1" x14ac:dyDescent="0.3"/>
  <cols>
    <col min="2" max="2" width="207.6640625" customWidth="1"/>
    <col min="4" max="4" width="233.5546875" customWidth="1"/>
  </cols>
  <sheetData>
    <row r="1" spans="2:4" ht="71.25" customHeight="1" x14ac:dyDescent="1.65">
      <c r="B1" s="65" t="s">
        <v>266</v>
      </c>
      <c r="D1" s="65" t="s">
        <v>265</v>
      </c>
    </row>
    <row r="2" spans="2:4" ht="71.25" customHeight="1" x14ac:dyDescent="0.3">
      <c r="B2" s="61" t="s">
        <v>177</v>
      </c>
      <c r="D2" s="61" t="s">
        <v>224</v>
      </c>
    </row>
    <row r="3" spans="2:4" ht="71.25" customHeight="1" x14ac:dyDescent="0.3">
      <c r="B3" s="62" t="s">
        <v>178</v>
      </c>
      <c r="D3" s="61" t="s">
        <v>225</v>
      </c>
    </row>
    <row r="4" spans="2:4" ht="71.25" customHeight="1" x14ac:dyDescent="0.3">
      <c r="B4" s="61" t="s">
        <v>179</v>
      </c>
      <c r="D4" s="61" t="s">
        <v>226</v>
      </c>
    </row>
    <row r="5" spans="2:4" ht="71.25" customHeight="1" x14ac:dyDescent="0.3">
      <c r="B5" s="62" t="s">
        <v>180</v>
      </c>
      <c r="D5" s="61" t="s">
        <v>227</v>
      </c>
    </row>
    <row r="6" spans="2:4" ht="71.25" customHeight="1" x14ac:dyDescent="0.3">
      <c r="B6" s="62" t="s">
        <v>181</v>
      </c>
      <c r="D6" s="61" t="s">
        <v>228</v>
      </c>
    </row>
    <row r="7" spans="2:4" ht="71.25" customHeight="1" x14ac:dyDescent="0.3">
      <c r="B7" s="62" t="s">
        <v>182</v>
      </c>
      <c r="D7" s="61" t="s">
        <v>229</v>
      </c>
    </row>
    <row r="8" spans="2:4" ht="71.25" customHeight="1" x14ac:dyDescent="0.3">
      <c r="B8" s="62" t="s">
        <v>183</v>
      </c>
      <c r="D8" s="61" t="s">
        <v>230</v>
      </c>
    </row>
    <row r="9" spans="2:4" ht="71.25" customHeight="1" x14ac:dyDescent="0.3">
      <c r="B9" s="62" t="s">
        <v>184</v>
      </c>
      <c r="D9" s="61" t="s">
        <v>231</v>
      </c>
    </row>
    <row r="10" spans="2:4" ht="71.25" customHeight="1" x14ac:dyDescent="0.3">
      <c r="B10" s="62" t="s">
        <v>185</v>
      </c>
      <c r="D10" s="61" t="s">
        <v>232</v>
      </c>
    </row>
    <row r="11" spans="2:4" ht="71.25" customHeight="1" x14ac:dyDescent="0.3">
      <c r="B11" s="62" t="s">
        <v>186</v>
      </c>
      <c r="D11" s="61" t="s">
        <v>233</v>
      </c>
    </row>
    <row r="12" spans="2:4" ht="71.25" customHeight="1" x14ac:dyDescent="0.3">
      <c r="B12" s="61" t="s">
        <v>187</v>
      </c>
      <c r="D12" s="61" t="s">
        <v>234</v>
      </c>
    </row>
    <row r="13" spans="2:4" ht="71.25" customHeight="1" x14ac:dyDescent="0.3">
      <c r="B13" s="62" t="s">
        <v>188</v>
      </c>
      <c r="D13" s="61" t="s">
        <v>235</v>
      </c>
    </row>
    <row r="14" spans="2:4" ht="71.25" customHeight="1" x14ac:dyDescent="0.3">
      <c r="B14" s="62" t="s">
        <v>189</v>
      </c>
      <c r="D14" s="61" t="s">
        <v>236</v>
      </c>
    </row>
    <row r="15" spans="2:4" ht="71.25" customHeight="1" x14ac:dyDescent="0.3">
      <c r="B15" s="62" t="s">
        <v>190</v>
      </c>
      <c r="D15" s="61" t="s">
        <v>237</v>
      </c>
    </row>
    <row r="16" spans="2:4" ht="71.25" customHeight="1" x14ac:dyDescent="0.3">
      <c r="B16" s="62" t="s">
        <v>191</v>
      </c>
      <c r="D16" s="61" t="s">
        <v>238</v>
      </c>
    </row>
    <row r="17" spans="2:4" ht="71.25" customHeight="1" x14ac:dyDescent="0.3">
      <c r="B17" s="62" t="s">
        <v>192</v>
      </c>
      <c r="D17" s="61" t="s">
        <v>239</v>
      </c>
    </row>
    <row r="18" spans="2:4" ht="71.25" customHeight="1" x14ac:dyDescent="0.3">
      <c r="B18" s="62" t="s">
        <v>193</v>
      </c>
      <c r="D18" s="61" t="s">
        <v>240</v>
      </c>
    </row>
    <row r="19" spans="2:4" ht="71.25" customHeight="1" x14ac:dyDescent="0.3">
      <c r="B19" s="62" t="s">
        <v>194</v>
      </c>
      <c r="D19" s="61" t="s">
        <v>241</v>
      </c>
    </row>
    <row r="20" spans="2:4" ht="71.25" customHeight="1" x14ac:dyDescent="0.3">
      <c r="B20" s="62" t="s">
        <v>195</v>
      </c>
      <c r="D20" s="61" t="s">
        <v>242</v>
      </c>
    </row>
    <row r="21" spans="2:4" ht="71.25" customHeight="1" x14ac:dyDescent="0.3">
      <c r="B21" s="62" t="s">
        <v>196</v>
      </c>
      <c r="D21" s="61" t="s">
        <v>243</v>
      </c>
    </row>
    <row r="22" spans="2:4" ht="71.25" customHeight="1" x14ac:dyDescent="0.3">
      <c r="B22" s="62" t="s">
        <v>197</v>
      </c>
      <c r="D22" s="64" t="s">
        <v>244</v>
      </c>
    </row>
    <row r="23" spans="2:4" ht="71.25" customHeight="1" x14ac:dyDescent="0.3">
      <c r="B23" s="61" t="s">
        <v>198</v>
      </c>
      <c r="D23" s="61" t="s">
        <v>245</v>
      </c>
    </row>
    <row r="24" spans="2:4" ht="71.25" customHeight="1" x14ac:dyDescent="0.3">
      <c r="B24" s="61" t="s">
        <v>199</v>
      </c>
      <c r="D24" s="61" t="s">
        <v>246</v>
      </c>
    </row>
    <row r="25" spans="2:4" ht="71.25" customHeight="1" x14ac:dyDescent="0.3">
      <c r="B25" s="61" t="s">
        <v>200</v>
      </c>
      <c r="D25" s="63" t="s">
        <v>247</v>
      </c>
    </row>
    <row r="26" spans="2:4" ht="71.25" customHeight="1" x14ac:dyDescent="0.3">
      <c r="B26" s="62" t="s">
        <v>201</v>
      </c>
      <c r="D26" s="61" t="s">
        <v>205</v>
      </c>
    </row>
    <row r="27" spans="2:4" ht="71.25" customHeight="1" x14ac:dyDescent="0.3">
      <c r="B27" s="62" t="s">
        <v>202</v>
      </c>
      <c r="D27" s="61" t="s">
        <v>248</v>
      </c>
    </row>
    <row r="28" spans="2:4" ht="71.25" customHeight="1" x14ac:dyDescent="0.3">
      <c r="B28" s="62" t="s">
        <v>203</v>
      </c>
      <c r="D28" s="61" t="s">
        <v>207</v>
      </c>
    </row>
    <row r="29" spans="2:4" ht="71.25" customHeight="1" x14ac:dyDescent="0.3">
      <c r="B29" s="63" t="s">
        <v>204</v>
      </c>
      <c r="D29" s="62" t="s">
        <v>208</v>
      </c>
    </row>
    <row r="30" spans="2:4" ht="71.25" customHeight="1" x14ac:dyDescent="0.3">
      <c r="B30" s="62" t="s">
        <v>205</v>
      </c>
      <c r="D30" s="62" t="s">
        <v>249</v>
      </c>
    </row>
    <row r="31" spans="2:4" ht="71.25" customHeight="1" x14ac:dyDescent="0.3">
      <c r="B31" s="62" t="s">
        <v>206</v>
      </c>
      <c r="D31" s="62" t="s">
        <v>250</v>
      </c>
    </row>
    <row r="32" spans="2:4" ht="71.25" customHeight="1" x14ac:dyDescent="0.3">
      <c r="B32" s="62" t="s">
        <v>207</v>
      </c>
      <c r="D32" s="61" t="s">
        <v>251</v>
      </c>
    </row>
    <row r="33" spans="2:4" ht="71.25" customHeight="1" x14ac:dyDescent="0.3">
      <c r="B33" s="62" t="s">
        <v>208</v>
      </c>
      <c r="D33" s="62" t="s">
        <v>252</v>
      </c>
    </row>
    <row r="34" spans="2:4" ht="71.25" customHeight="1" x14ac:dyDescent="0.3">
      <c r="B34" s="62" t="s">
        <v>209</v>
      </c>
      <c r="D34" s="62" t="s">
        <v>253</v>
      </c>
    </row>
    <row r="35" spans="2:4" ht="71.25" customHeight="1" x14ac:dyDescent="0.3">
      <c r="B35" s="62" t="s">
        <v>210</v>
      </c>
      <c r="D35" s="62" t="s">
        <v>254</v>
      </c>
    </row>
    <row r="36" spans="2:4" ht="71.25" customHeight="1" x14ac:dyDescent="0.3">
      <c r="B36" s="62" t="s">
        <v>211</v>
      </c>
      <c r="D36" s="62" t="s">
        <v>255</v>
      </c>
    </row>
    <row r="37" spans="2:4" ht="71.25" customHeight="1" x14ac:dyDescent="0.3">
      <c r="B37" s="62" t="s">
        <v>212</v>
      </c>
      <c r="D37" s="61" t="s">
        <v>256</v>
      </c>
    </row>
    <row r="38" spans="2:4" ht="71.25" customHeight="1" x14ac:dyDescent="0.3">
      <c r="B38" s="62" t="s">
        <v>213</v>
      </c>
      <c r="D38" s="61" t="s">
        <v>257</v>
      </c>
    </row>
    <row r="39" spans="2:4" ht="71.25" customHeight="1" x14ac:dyDescent="0.3">
      <c r="B39" s="62" t="s">
        <v>214</v>
      </c>
      <c r="D39" s="61" t="s">
        <v>258</v>
      </c>
    </row>
    <row r="40" spans="2:4" ht="71.25" customHeight="1" x14ac:dyDescent="0.3">
      <c r="B40" s="62" t="s">
        <v>215</v>
      </c>
      <c r="D40" s="62" t="s">
        <v>259</v>
      </c>
    </row>
    <row r="41" spans="2:4" ht="71.25" customHeight="1" x14ac:dyDescent="0.3">
      <c r="B41" s="62" t="s">
        <v>216</v>
      </c>
      <c r="D41" s="62" t="s">
        <v>260</v>
      </c>
    </row>
    <row r="42" spans="2:4" ht="71.25" customHeight="1" x14ac:dyDescent="0.3">
      <c r="B42" s="62" t="s">
        <v>217</v>
      </c>
      <c r="D42" s="61" t="s">
        <v>261</v>
      </c>
    </row>
    <row r="43" spans="2:4" ht="71.25" customHeight="1" x14ac:dyDescent="0.3">
      <c r="B43" s="62" t="s">
        <v>218</v>
      </c>
      <c r="D43" s="61" t="s">
        <v>262</v>
      </c>
    </row>
    <row r="44" spans="2:4" ht="71.25" customHeight="1" x14ac:dyDescent="0.3">
      <c r="B44" s="62" t="s">
        <v>219</v>
      </c>
      <c r="D44" s="61" t="s">
        <v>263</v>
      </c>
    </row>
    <row r="45" spans="2:4" ht="71.25" customHeight="1" x14ac:dyDescent="0.3">
      <c r="B45" s="62" t="s">
        <v>220</v>
      </c>
      <c r="D45" s="61" t="s">
        <v>264</v>
      </c>
    </row>
    <row r="46" spans="2:4" ht="71.25" customHeight="1" x14ac:dyDescent="0.3">
      <c r="B46" s="62" t="s">
        <v>221</v>
      </c>
      <c r="D46" s="62" t="s">
        <v>267</v>
      </c>
    </row>
    <row r="47" spans="2:4" ht="71.25" customHeight="1" x14ac:dyDescent="0.3">
      <c r="B47" s="62" t="s">
        <v>222</v>
      </c>
      <c r="D47" s="66"/>
    </row>
    <row r="48" spans="2:4" ht="71.25" customHeight="1" x14ac:dyDescent="0.3">
      <c r="B48" s="62" t="s">
        <v>223</v>
      </c>
      <c r="D48" s="66"/>
    </row>
    <row r="49" spans="2:2" ht="71.25" customHeight="1" x14ac:dyDescent="0.3">
      <c r="B49" s="62" t="s">
        <v>267</v>
      </c>
    </row>
  </sheetData>
  <pageMargins left="0.7" right="0.7" top="0.75" bottom="0.75" header="0.3" footer="0.3"/>
  <pageSetup scale="38" fitToWidth="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20"/>
  <sheetViews>
    <sheetView topLeftCell="A8" workbookViewId="0">
      <selection activeCell="G11" sqref="G11"/>
    </sheetView>
  </sheetViews>
  <sheetFormatPr defaultRowHeight="14.4" x14ac:dyDescent="0.3"/>
  <cols>
    <col min="1" max="1" width="5.44140625" style="66" customWidth="1"/>
    <col min="2" max="2" width="34.44140625" style="66" customWidth="1"/>
    <col min="3" max="3" width="25" style="66" customWidth="1"/>
    <col min="4" max="4" width="14" style="66" customWidth="1"/>
    <col min="5" max="5" width="16" style="66" customWidth="1"/>
    <col min="6" max="6" width="15.5546875" style="66" customWidth="1"/>
    <col min="7" max="7" width="95.109375" style="66" customWidth="1"/>
    <col min="8" max="8" width="121.109375" style="66" customWidth="1"/>
  </cols>
  <sheetData>
    <row r="2" spans="1:8" ht="33" customHeight="1" x14ac:dyDescent="0.45">
      <c r="A2" s="98" t="s">
        <v>418</v>
      </c>
      <c r="B2"/>
      <c r="C2"/>
      <c r="D2"/>
      <c r="E2"/>
      <c r="F2"/>
      <c r="G2"/>
      <c r="H2"/>
    </row>
    <row r="3" spans="1:8" ht="15.75" customHeight="1" x14ac:dyDescent="0.3">
      <c r="A3" s="99" t="s">
        <v>419</v>
      </c>
      <c r="B3"/>
      <c r="C3"/>
      <c r="D3"/>
      <c r="E3"/>
      <c r="F3"/>
      <c r="G3"/>
      <c r="H3"/>
    </row>
    <row r="4" spans="1:8" ht="15.75" customHeight="1" x14ac:dyDescent="0.3">
      <c r="A4" s="99"/>
      <c r="B4"/>
      <c r="C4"/>
      <c r="D4"/>
      <c r="E4"/>
      <c r="F4"/>
      <c r="G4"/>
      <c r="H4"/>
    </row>
    <row r="5" spans="1:8" x14ac:dyDescent="0.3">
      <c r="A5"/>
      <c r="B5"/>
      <c r="C5"/>
      <c r="D5"/>
      <c r="E5"/>
      <c r="F5"/>
      <c r="G5"/>
      <c r="H5"/>
    </row>
    <row r="6" spans="1:8" ht="15.6" x14ac:dyDescent="0.3">
      <c r="B6" s="71" t="s">
        <v>307</v>
      </c>
      <c r="C6" s="73" t="s">
        <v>1</v>
      </c>
      <c r="D6" s="74" t="s">
        <v>147</v>
      </c>
      <c r="E6" s="74" t="s">
        <v>148</v>
      </c>
      <c r="F6" s="74" t="s">
        <v>149</v>
      </c>
      <c r="G6" s="74" t="s">
        <v>2</v>
      </c>
      <c r="H6" s="74" t="s">
        <v>120</v>
      </c>
    </row>
    <row r="7" spans="1:8" ht="127.5" customHeight="1" x14ac:dyDescent="0.3">
      <c r="B7" s="9" t="s">
        <v>5</v>
      </c>
      <c r="C7" s="38" t="s">
        <v>270</v>
      </c>
      <c r="D7" s="94">
        <v>2045</v>
      </c>
      <c r="E7" s="94">
        <f t="shared" ref="E7:E8" si="0">+D7*(1-F7)</f>
        <v>940.69999999999993</v>
      </c>
      <c r="F7" s="96">
        <v>0.54</v>
      </c>
      <c r="G7" s="38" t="s">
        <v>368</v>
      </c>
      <c r="H7" s="14" t="s">
        <v>341</v>
      </c>
    </row>
    <row r="8" spans="1:8" ht="109.5" customHeight="1" x14ac:dyDescent="0.3">
      <c r="B8" s="93"/>
      <c r="C8" s="38" t="s">
        <v>271</v>
      </c>
      <c r="D8" s="94">
        <v>1425</v>
      </c>
      <c r="E8" s="95">
        <f t="shared" si="0"/>
        <v>655.5</v>
      </c>
      <c r="F8" s="96">
        <v>0.54</v>
      </c>
      <c r="G8" s="38" t="s">
        <v>367</v>
      </c>
      <c r="H8" s="14" t="s">
        <v>342</v>
      </c>
    </row>
    <row r="9" spans="1:8" ht="105.75" customHeight="1" x14ac:dyDescent="0.3">
      <c r="B9" s="100" t="s">
        <v>415</v>
      </c>
      <c r="C9" s="101" t="s">
        <v>416</v>
      </c>
      <c r="D9" s="102">
        <v>1700</v>
      </c>
      <c r="E9" s="102">
        <f>+D9*(1-F9)</f>
        <v>781.99999999999989</v>
      </c>
      <c r="F9" s="103">
        <v>0.54</v>
      </c>
      <c r="G9" s="104" t="s">
        <v>420</v>
      </c>
      <c r="H9" s="105" t="s">
        <v>421</v>
      </c>
    </row>
    <row r="10" spans="1:8" ht="111" customHeight="1" thickBot="1" x14ac:dyDescent="0.35">
      <c r="B10" s="111" t="s">
        <v>430</v>
      </c>
      <c r="C10" s="106" t="s">
        <v>417</v>
      </c>
      <c r="D10" s="107">
        <v>1225</v>
      </c>
      <c r="E10" s="107">
        <f>+D10*(1-F10)</f>
        <v>563.5</v>
      </c>
      <c r="F10" s="108">
        <v>0.54</v>
      </c>
      <c r="G10" s="109" t="s">
        <v>422</v>
      </c>
      <c r="H10" s="110" t="s">
        <v>423</v>
      </c>
    </row>
    <row r="11" spans="1:8" ht="111" customHeight="1" x14ac:dyDescent="0.3">
      <c r="B11" s="112"/>
      <c r="C11" s="113"/>
      <c r="D11" s="114"/>
      <c r="E11" s="114"/>
      <c r="F11" s="115"/>
      <c r="G11" s="116"/>
      <c r="H11" s="117"/>
    </row>
    <row r="13" spans="1:8" ht="82.8" x14ac:dyDescent="0.3">
      <c r="B13" s="118" t="s">
        <v>415</v>
      </c>
      <c r="C13" s="119" t="s">
        <v>424</v>
      </c>
      <c r="D13" s="120">
        <v>1720</v>
      </c>
      <c r="E13" s="120">
        <f>+D13*(1-F13)</f>
        <v>791.19999999999993</v>
      </c>
      <c r="F13" s="121">
        <v>0.54</v>
      </c>
      <c r="G13" s="126" t="s">
        <v>426</v>
      </c>
      <c r="H13" s="127" t="s">
        <v>429</v>
      </c>
    </row>
    <row r="14" spans="1:8" ht="87" thickBot="1" x14ac:dyDescent="0.35">
      <c r="B14" s="122" t="s">
        <v>431</v>
      </c>
      <c r="C14" s="123" t="s">
        <v>425</v>
      </c>
      <c r="D14" s="124">
        <v>1235</v>
      </c>
      <c r="E14" s="124">
        <f>+D14*(1-F14)</f>
        <v>568.09999999999991</v>
      </c>
      <c r="F14" s="125">
        <v>0.54</v>
      </c>
      <c r="G14" s="128" t="s">
        <v>427</v>
      </c>
      <c r="H14" s="129" t="s">
        <v>428</v>
      </c>
    </row>
    <row r="18" spans="4:4" customFormat="1" x14ac:dyDescent="0.3">
      <c r="D18" s="97"/>
    </row>
    <row r="19" spans="4:4" customFormat="1" x14ac:dyDescent="0.3">
      <c r="D19" s="97"/>
    </row>
    <row r="20" spans="4:4" customFormat="1" x14ac:dyDescent="0.3">
      <c r="D20" s="6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
  <sheetViews>
    <sheetView workbookViewId="0">
      <selection activeCell="B2" sqref="B2"/>
    </sheetView>
  </sheetViews>
  <sheetFormatPr defaultRowHeight="14.4" x14ac:dyDescent="0.3"/>
  <cols>
    <col min="1" max="3" width="25.5546875" customWidth="1"/>
    <col min="4" max="4" width="21.33203125" customWidth="1"/>
    <col min="5" max="5" width="19" customWidth="1"/>
    <col min="6" max="6" width="13.109375" customWidth="1"/>
    <col min="7" max="7" width="17.33203125" customWidth="1"/>
    <col min="8" max="9" width="87.5546875" customWidth="1"/>
  </cols>
  <sheetData>
    <row r="1" spans="1:9" ht="15.6" x14ac:dyDescent="0.3">
      <c r="A1" s="71" t="s">
        <v>307</v>
      </c>
      <c r="B1" s="71" t="s">
        <v>146</v>
      </c>
      <c r="C1" s="71" t="s">
        <v>176</v>
      </c>
      <c r="D1" s="73" t="s">
        <v>1</v>
      </c>
      <c r="E1" s="74" t="s">
        <v>147</v>
      </c>
      <c r="F1" s="74" t="s">
        <v>148</v>
      </c>
      <c r="G1" s="74" t="s">
        <v>149</v>
      </c>
      <c r="H1" s="74" t="s">
        <v>2</v>
      </c>
      <c r="I1" s="74" t="s">
        <v>120</v>
      </c>
    </row>
    <row r="4" spans="1:9" ht="69" x14ac:dyDescent="0.3">
      <c r="A4" s="100" t="s">
        <v>432</v>
      </c>
      <c r="B4" s="131">
        <v>43118</v>
      </c>
      <c r="C4" s="100"/>
      <c r="D4" s="101" t="s">
        <v>433</v>
      </c>
      <c r="E4" s="102">
        <v>1626</v>
      </c>
      <c r="F4" s="102">
        <v>748</v>
      </c>
      <c r="G4" s="103">
        <v>0.54</v>
      </c>
      <c r="H4" s="104" t="s">
        <v>420</v>
      </c>
      <c r="I4" s="105" t="s">
        <v>434</v>
      </c>
    </row>
    <row r="5" spans="1:9" ht="69.599999999999994" thickBot="1" x14ac:dyDescent="0.35">
      <c r="A5" s="111"/>
      <c r="B5" s="131">
        <v>43118</v>
      </c>
      <c r="C5" s="132"/>
      <c r="D5" s="106" t="s">
        <v>435</v>
      </c>
      <c r="E5" s="107">
        <v>1200</v>
      </c>
      <c r="F5" s="102">
        <f>+E5*(1-G5)</f>
        <v>552</v>
      </c>
      <c r="G5" s="103">
        <v>0.54</v>
      </c>
      <c r="H5" s="109" t="s">
        <v>422</v>
      </c>
      <c r="I5" s="110" t="s">
        <v>436</v>
      </c>
    </row>
    <row r="6" spans="1:9" x14ac:dyDescent="0.3">
      <c r="F6" s="13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4"/>
  <sheetViews>
    <sheetView topLeftCell="A12" workbookViewId="0">
      <selection activeCell="B14" sqref="B14"/>
    </sheetView>
  </sheetViews>
  <sheetFormatPr defaultRowHeight="14.4" x14ac:dyDescent="0.3"/>
  <cols>
    <col min="1" max="1" width="5.6640625" customWidth="1"/>
    <col min="2" max="2" width="24.6640625" customWidth="1"/>
    <col min="3" max="4" width="10" style="30" customWidth="1"/>
    <col min="5" max="5" width="23.6640625" style="30" customWidth="1"/>
    <col min="6" max="7" width="14" style="30" customWidth="1"/>
    <col min="8" max="8" width="15.33203125" style="30" customWidth="1"/>
    <col min="9" max="9" width="50.6640625" style="30" customWidth="1"/>
    <col min="10" max="10" width="255.5546875" customWidth="1"/>
    <col min="11" max="11" width="45" customWidth="1"/>
  </cols>
  <sheetData>
    <row r="1" spans="1:10" ht="24.6" x14ac:dyDescent="0.4">
      <c r="A1" s="75" t="s">
        <v>308</v>
      </c>
    </row>
    <row r="2" spans="1:10" ht="17.399999999999999" x14ac:dyDescent="0.3">
      <c r="A2" s="13" t="s">
        <v>448</v>
      </c>
    </row>
    <row r="3" spans="1:10" ht="18.75" customHeight="1" x14ac:dyDescent="0.3">
      <c r="A3" s="13"/>
    </row>
    <row r="4" spans="1:10" s="72" customFormat="1" ht="31.2" x14ac:dyDescent="0.3">
      <c r="B4" s="71" t="s">
        <v>307</v>
      </c>
      <c r="C4" s="71" t="s">
        <v>146</v>
      </c>
      <c r="D4" s="71" t="s">
        <v>176</v>
      </c>
      <c r="E4" s="73" t="s">
        <v>1</v>
      </c>
      <c r="F4" s="74" t="s">
        <v>147</v>
      </c>
      <c r="G4" s="74" t="s">
        <v>148</v>
      </c>
      <c r="H4" s="74" t="s">
        <v>149</v>
      </c>
      <c r="I4" s="74" t="s">
        <v>2</v>
      </c>
      <c r="J4" s="74" t="s">
        <v>120</v>
      </c>
    </row>
    <row r="5" spans="1:10" ht="55.2" x14ac:dyDescent="0.3">
      <c r="B5" s="9" t="s">
        <v>464</v>
      </c>
      <c r="C5" s="43">
        <v>42878</v>
      </c>
      <c r="D5" s="142" t="s">
        <v>460</v>
      </c>
      <c r="E5" s="53" t="s">
        <v>158</v>
      </c>
      <c r="F5" s="134">
        <v>1960</v>
      </c>
      <c r="G5" s="20">
        <f>+F5*(1-H5)</f>
        <v>901.59999999999991</v>
      </c>
      <c r="H5" s="26">
        <v>0.54</v>
      </c>
      <c r="I5" s="38" t="s">
        <v>382</v>
      </c>
      <c r="J5" s="105" t="s">
        <v>454</v>
      </c>
    </row>
    <row r="6" spans="1:10" ht="55.2" x14ac:dyDescent="0.3">
      <c r="B6" s="12"/>
      <c r="C6" s="43">
        <v>42878</v>
      </c>
      <c r="D6" s="142" t="s">
        <v>461</v>
      </c>
      <c r="E6" s="53" t="s">
        <v>159</v>
      </c>
      <c r="F6" s="134">
        <f>1960+120</f>
        <v>2080</v>
      </c>
      <c r="G6" s="20">
        <f>+F6*(1-H6)</f>
        <v>956.8</v>
      </c>
      <c r="H6" s="26">
        <v>0.54</v>
      </c>
      <c r="I6" s="38" t="s">
        <v>386</v>
      </c>
      <c r="J6" s="105" t="s">
        <v>455</v>
      </c>
    </row>
    <row r="7" spans="1:10" ht="42" thickBot="1" x14ac:dyDescent="0.35">
      <c r="B7" s="11"/>
      <c r="C7" s="44">
        <v>42878</v>
      </c>
      <c r="D7" s="142" t="s">
        <v>459</v>
      </c>
      <c r="E7" s="54" t="s">
        <v>160</v>
      </c>
      <c r="F7" s="135">
        <v>1512</v>
      </c>
      <c r="G7" s="21">
        <f>+F7*(1-H7)</f>
        <v>695.52</v>
      </c>
      <c r="H7" s="55">
        <v>0.54</v>
      </c>
      <c r="I7" s="40" t="s">
        <v>385</v>
      </c>
      <c r="J7" s="110" t="s">
        <v>462</v>
      </c>
    </row>
    <row r="8" spans="1:10" ht="41.4" x14ac:dyDescent="0.3">
      <c r="B8" s="9" t="s">
        <v>165</v>
      </c>
      <c r="C8" s="43">
        <v>42878</v>
      </c>
      <c r="D8" s="57"/>
      <c r="E8" s="53" t="s">
        <v>164</v>
      </c>
      <c r="F8" s="20">
        <v>1800</v>
      </c>
      <c r="G8" s="20">
        <f>+F8*(1-H8)</f>
        <v>827.99999999999989</v>
      </c>
      <c r="H8" s="26">
        <v>0.54</v>
      </c>
      <c r="I8" s="38" t="s">
        <v>384</v>
      </c>
      <c r="J8" s="14" t="s">
        <v>358</v>
      </c>
    </row>
    <row r="9" spans="1:10" ht="42" thickBot="1" x14ac:dyDescent="0.35">
      <c r="B9" s="16"/>
      <c r="C9" s="44">
        <v>42878</v>
      </c>
      <c r="D9" s="58"/>
      <c r="E9" s="54" t="s">
        <v>163</v>
      </c>
      <c r="F9" s="21">
        <v>1300</v>
      </c>
      <c r="G9" s="21">
        <f>+F9*(1-H9)</f>
        <v>598</v>
      </c>
      <c r="H9" s="55">
        <v>0.54</v>
      </c>
      <c r="I9" s="40" t="s">
        <v>383</v>
      </c>
      <c r="J9" s="18" t="s">
        <v>357</v>
      </c>
    </row>
    <row r="10" spans="1:10" ht="15.6" x14ac:dyDescent="0.3">
      <c r="B10" s="8"/>
      <c r="C10" s="45"/>
      <c r="D10" s="45"/>
    </row>
    <row r="11" spans="1:10" ht="15.6" x14ac:dyDescent="0.3">
      <c r="B11" s="8"/>
      <c r="C11" s="45"/>
      <c r="D11" s="45"/>
      <c r="G11" s="130"/>
      <c r="J11" s="68"/>
    </row>
    <row r="12" spans="1:10" ht="55.2" x14ac:dyDescent="0.3">
      <c r="B12" s="9" t="s">
        <v>437</v>
      </c>
      <c r="C12" s="43">
        <v>43228</v>
      </c>
      <c r="D12" s="57"/>
      <c r="E12" s="136" t="s">
        <v>438</v>
      </c>
      <c r="F12" s="134">
        <v>2395</v>
      </c>
      <c r="G12" s="20">
        <f>+F12*(1-H12)</f>
        <v>1101.6999999999998</v>
      </c>
      <c r="H12" s="26">
        <v>0.54</v>
      </c>
      <c r="I12" s="38" t="s">
        <v>449</v>
      </c>
      <c r="J12" s="105" t="s">
        <v>452</v>
      </c>
    </row>
    <row r="13" spans="1:10" ht="55.2" x14ac:dyDescent="0.3">
      <c r="B13" s="12"/>
      <c r="C13" s="43">
        <v>43228</v>
      </c>
      <c r="D13" s="42"/>
      <c r="E13" s="136" t="s">
        <v>439</v>
      </c>
      <c r="F13" s="134">
        <f>2395+120</f>
        <v>2515</v>
      </c>
      <c r="G13" s="20">
        <f>+F13*(1-H13)</f>
        <v>1156.8999999999999</v>
      </c>
      <c r="H13" s="26">
        <v>0.54</v>
      </c>
      <c r="I13" s="38" t="s">
        <v>450</v>
      </c>
      <c r="J13" s="105" t="s">
        <v>453</v>
      </c>
    </row>
    <row r="14" spans="1:10" ht="42" thickBot="1" x14ac:dyDescent="0.35">
      <c r="B14" s="11"/>
      <c r="C14" s="43">
        <v>43228</v>
      </c>
      <c r="D14" s="58"/>
      <c r="E14" s="137" t="s">
        <v>440</v>
      </c>
      <c r="F14" s="135">
        <v>1853</v>
      </c>
      <c r="G14" s="21">
        <f>+F14*(1-H14)</f>
        <v>852.37999999999988</v>
      </c>
      <c r="H14" s="55">
        <v>0.54</v>
      </c>
      <c r="I14" s="40" t="s">
        <v>451</v>
      </c>
      <c r="J14" s="110" t="s">
        <v>463</v>
      </c>
    </row>
    <row r="15" spans="1:10" ht="15.6" x14ac:dyDescent="0.3">
      <c r="B15" s="8"/>
      <c r="C15" s="45"/>
      <c r="D15" s="45"/>
      <c r="J15" s="68"/>
    </row>
    <row r="16" spans="1:10" ht="15.6" x14ac:dyDescent="0.3">
      <c r="B16" s="182" t="s">
        <v>441</v>
      </c>
      <c r="C16" s="41">
        <v>43228</v>
      </c>
      <c r="D16" s="41"/>
      <c r="E16" s="138" t="s">
        <v>42</v>
      </c>
      <c r="F16" s="139">
        <v>6</v>
      </c>
      <c r="G16" s="20">
        <f t="shared" ref="G16:G19" si="0">+F16*(1-H16)</f>
        <v>2.76</v>
      </c>
      <c r="H16" s="26">
        <v>0.54</v>
      </c>
      <c r="I16" s="138" t="s">
        <v>442</v>
      </c>
      <c r="J16" s="140" t="s">
        <v>443</v>
      </c>
    </row>
    <row r="17" spans="2:10" ht="15.6" x14ac:dyDescent="0.3">
      <c r="B17" s="183"/>
      <c r="C17" s="41">
        <v>43228</v>
      </c>
      <c r="D17" s="43"/>
      <c r="E17" s="138" t="s">
        <v>456</v>
      </c>
      <c r="F17" s="139">
        <v>100</v>
      </c>
      <c r="G17" s="20">
        <f t="shared" si="0"/>
        <v>46</v>
      </c>
      <c r="H17" s="26">
        <v>0.54</v>
      </c>
      <c r="I17" s="138" t="s">
        <v>457</v>
      </c>
      <c r="J17" s="140" t="s">
        <v>458</v>
      </c>
    </row>
    <row r="18" spans="2:10" ht="15.6" x14ac:dyDescent="0.3">
      <c r="B18" s="184"/>
      <c r="C18" s="41">
        <v>43228</v>
      </c>
      <c r="D18" s="57"/>
      <c r="E18" s="136" t="s">
        <v>444</v>
      </c>
      <c r="F18" s="134">
        <v>90</v>
      </c>
      <c r="G18" s="20">
        <f t="shared" si="0"/>
        <v>41.4</v>
      </c>
      <c r="H18" s="26">
        <v>0.54</v>
      </c>
      <c r="I18" s="141" t="s">
        <v>445</v>
      </c>
      <c r="J18" s="141" t="s">
        <v>445</v>
      </c>
    </row>
    <row r="19" spans="2:10" ht="15.6" x14ac:dyDescent="0.3">
      <c r="B19" s="185"/>
      <c r="C19" s="41">
        <v>43228</v>
      </c>
      <c r="D19" s="57"/>
      <c r="E19" s="136" t="s">
        <v>446</v>
      </c>
      <c r="F19" s="134">
        <v>128</v>
      </c>
      <c r="G19" s="20">
        <f t="shared" si="0"/>
        <v>58.879999999999995</v>
      </c>
      <c r="H19" s="26">
        <v>0.54</v>
      </c>
      <c r="I19" s="104" t="s">
        <v>447</v>
      </c>
      <c r="J19" s="104" t="s">
        <v>447</v>
      </c>
    </row>
    <row r="20" spans="2:10" ht="15.6" x14ac:dyDescent="0.3">
      <c r="B20" s="8"/>
      <c r="C20" s="45"/>
      <c r="D20" s="45"/>
      <c r="J20" s="69"/>
    </row>
    <row r="30" spans="2:10" x14ac:dyDescent="0.3">
      <c r="C30"/>
      <c r="D30"/>
      <c r="E30"/>
      <c r="F30"/>
      <c r="G30"/>
      <c r="H30"/>
      <c r="I30"/>
    </row>
    <row r="31" spans="2:10" x14ac:dyDescent="0.3">
      <c r="C31"/>
      <c r="D31"/>
      <c r="E31"/>
      <c r="F31"/>
      <c r="G31"/>
      <c r="H31"/>
      <c r="I31"/>
    </row>
    <row r="32" spans="2:10" x14ac:dyDescent="0.3">
      <c r="C32"/>
      <c r="D32"/>
      <c r="E32"/>
      <c r="F32"/>
      <c r="G32"/>
      <c r="H32"/>
      <c r="I32"/>
    </row>
    <row r="33" customFormat="1" x14ac:dyDescent="0.3"/>
    <row r="34" customFormat="1" x14ac:dyDescent="0.3"/>
  </sheetData>
  <mergeCells count="1">
    <mergeCell ref="B16:B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78"/>
  <sheetViews>
    <sheetView tabSelected="1" topLeftCell="D76" workbookViewId="0">
      <selection activeCell="F83" sqref="F83"/>
    </sheetView>
  </sheetViews>
  <sheetFormatPr defaultRowHeight="14.4" x14ac:dyDescent="0.3"/>
  <cols>
    <col min="1" max="1" width="5.6640625" customWidth="1"/>
    <col min="2" max="2" width="17.109375" customWidth="1"/>
    <col min="3" max="3" width="27.44140625" style="30" customWidth="1"/>
    <col min="4" max="4" width="14" style="30" customWidth="1"/>
    <col min="5" max="5" width="50.6640625" style="30" customWidth="1"/>
    <col min="6" max="6" width="119.44140625" customWidth="1"/>
    <col min="7" max="7" width="45" customWidth="1"/>
  </cols>
  <sheetData>
    <row r="1" spans="1:7" ht="24.6" x14ac:dyDescent="0.4">
      <c r="A1" s="75" t="s">
        <v>544</v>
      </c>
    </row>
    <row r="2" spans="1:7" ht="17.399999999999999" x14ac:dyDescent="0.3">
      <c r="A2" s="13" t="s">
        <v>543</v>
      </c>
    </row>
    <row r="3" spans="1:7" ht="18.75" customHeight="1" x14ac:dyDescent="0.3">
      <c r="A3" s="13"/>
    </row>
    <row r="4" spans="1:7" s="72" customFormat="1" ht="39" customHeight="1" x14ac:dyDescent="0.3">
      <c r="B4" s="71" t="s">
        <v>307</v>
      </c>
      <c r="C4" s="73" t="s">
        <v>1</v>
      </c>
      <c r="D4" s="74" t="s">
        <v>147</v>
      </c>
      <c r="E4" s="74" t="s">
        <v>2</v>
      </c>
      <c r="F4" s="74" t="s">
        <v>120</v>
      </c>
    </row>
    <row r="5" spans="1:7" s="66" customFormat="1" ht="28.5" customHeight="1" x14ac:dyDescent="0.3">
      <c r="B5" s="9" t="s">
        <v>30</v>
      </c>
      <c r="C5" s="38" t="s">
        <v>31</v>
      </c>
      <c r="D5" s="155" t="s">
        <v>487</v>
      </c>
      <c r="E5" s="38" t="s">
        <v>98</v>
      </c>
      <c r="F5" s="5" t="s">
        <v>524</v>
      </c>
    </row>
    <row r="6" spans="1:7" s="66" customFormat="1" ht="28.5" customHeight="1" x14ac:dyDescent="0.3">
      <c r="B6" s="93"/>
      <c r="C6" s="157" t="s">
        <v>32</v>
      </c>
      <c r="D6" s="155" t="s">
        <v>487</v>
      </c>
      <c r="E6" s="157" t="s">
        <v>33</v>
      </c>
      <c r="F6" s="158" t="s">
        <v>288</v>
      </c>
      <c r="G6" s="159"/>
    </row>
    <row r="7" spans="1:7" s="66" customFormat="1" ht="28.5" customHeight="1" x14ac:dyDescent="0.3">
      <c r="B7" s="93"/>
      <c r="C7" s="157" t="s">
        <v>34</v>
      </c>
      <c r="D7" s="155" t="s">
        <v>487</v>
      </c>
      <c r="E7" s="157" t="s">
        <v>35</v>
      </c>
      <c r="F7" s="158" t="s">
        <v>289</v>
      </c>
      <c r="G7" s="159"/>
    </row>
    <row r="8" spans="1:7" s="66" customFormat="1" ht="28.5" customHeight="1" x14ac:dyDescent="0.3">
      <c r="B8" s="93"/>
      <c r="C8" s="157" t="s">
        <v>36</v>
      </c>
      <c r="D8" s="155" t="s">
        <v>487</v>
      </c>
      <c r="E8" s="157" t="s">
        <v>37</v>
      </c>
      <c r="F8" s="158" t="s">
        <v>290</v>
      </c>
      <c r="G8" s="159"/>
    </row>
    <row r="9" spans="1:7" s="66" customFormat="1" ht="28.5" customHeight="1" x14ac:dyDescent="0.3">
      <c r="B9" s="93"/>
      <c r="C9" s="157" t="s">
        <v>38</v>
      </c>
      <c r="D9" s="155" t="s">
        <v>487</v>
      </c>
      <c r="E9" s="157" t="s">
        <v>39</v>
      </c>
      <c r="F9" s="158" t="s">
        <v>291</v>
      </c>
      <c r="G9" s="159"/>
    </row>
    <row r="10" spans="1:7" s="66" customFormat="1" ht="28.5" customHeight="1" x14ac:dyDescent="0.3">
      <c r="B10" s="93"/>
      <c r="C10" s="157" t="s">
        <v>40</v>
      </c>
      <c r="D10" s="155" t="s">
        <v>487</v>
      </c>
      <c r="E10" s="157" t="s">
        <v>41</v>
      </c>
      <c r="F10" s="158" t="s">
        <v>292</v>
      </c>
      <c r="G10" s="159"/>
    </row>
    <row r="11" spans="1:7" s="66" customFormat="1" ht="28.5" customHeight="1" x14ac:dyDescent="0.3">
      <c r="B11" s="93"/>
      <c r="C11" s="157" t="s">
        <v>42</v>
      </c>
      <c r="D11" s="155" t="s">
        <v>487</v>
      </c>
      <c r="E11" s="157" t="s">
        <v>313</v>
      </c>
      <c r="F11" s="158" t="s">
        <v>293</v>
      </c>
      <c r="G11" s="159"/>
    </row>
    <row r="12" spans="1:7" s="66" customFormat="1" ht="28.5" customHeight="1" x14ac:dyDescent="0.3">
      <c r="B12" s="12"/>
      <c r="C12" s="38" t="s">
        <v>174</v>
      </c>
      <c r="D12" s="155" t="s">
        <v>487</v>
      </c>
      <c r="E12" s="38" t="s">
        <v>99</v>
      </c>
      <c r="F12" s="5" t="s">
        <v>519</v>
      </c>
    </row>
    <row r="13" spans="1:7" s="66" customFormat="1" ht="28.5" customHeight="1" x14ac:dyDescent="0.3">
      <c r="B13" s="12" t="s">
        <v>43</v>
      </c>
      <c r="C13" s="38" t="s">
        <v>44</v>
      </c>
      <c r="D13" s="155" t="s">
        <v>487</v>
      </c>
      <c r="E13" s="38" t="s">
        <v>101</v>
      </c>
      <c r="F13" s="5" t="s">
        <v>523</v>
      </c>
    </row>
    <row r="14" spans="1:7" s="66" customFormat="1" ht="28.5" customHeight="1" x14ac:dyDescent="0.3">
      <c r="B14" s="93"/>
      <c r="C14" s="38" t="s">
        <v>45</v>
      </c>
      <c r="D14" s="155" t="s">
        <v>487</v>
      </c>
      <c r="E14" s="38" t="s">
        <v>102</v>
      </c>
      <c r="F14" s="5" t="s">
        <v>522</v>
      </c>
    </row>
    <row r="15" spans="1:7" s="66" customFormat="1" ht="28.5" customHeight="1" x14ac:dyDescent="0.3">
      <c r="B15" s="93"/>
      <c r="C15" s="38" t="s">
        <v>46</v>
      </c>
      <c r="D15" s="155" t="s">
        <v>487</v>
      </c>
      <c r="E15" s="38" t="s">
        <v>103</v>
      </c>
      <c r="F15" s="5" t="s">
        <v>521</v>
      </c>
    </row>
    <row r="16" spans="1:7" s="66" customFormat="1" ht="28.5" customHeight="1" x14ac:dyDescent="0.3">
      <c r="B16" s="93"/>
      <c r="C16" s="38" t="s">
        <v>47</v>
      </c>
      <c r="D16" s="155" t="s">
        <v>487</v>
      </c>
      <c r="E16" s="38" t="s">
        <v>104</v>
      </c>
      <c r="F16" s="5" t="s">
        <v>520</v>
      </c>
    </row>
    <row r="17" spans="2:7" s="66" customFormat="1" ht="28.5" customHeight="1" x14ac:dyDescent="0.3">
      <c r="B17" s="93"/>
      <c r="C17" s="157" t="s">
        <v>48</v>
      </c>
      <c r="D17" s="155" t="s">
        <v>487</v>
      </c>
      <c r="E17" s="157" t="s">
        <v>49</v>
      </c>
      <c r="F17" s="158" t="s">
        <v>294</v>
      </c>
    </row>
    <row r="18" spans="2:7" s="66" customFormat="1" ht="28.5" customHeight="1" x14ac:dyDescent="0.3">
      <c r="B18" s="156"/>
      <c r="C18" s="157" t="s">
        <v>50</v>
      </c>
      <c r="D18" s="155" t="s">
        <v>487</v>
      </c>
      <c r="E18" s="157" t="s">
        <v>51</v>
      </c>
      <c r="F18" s="158" t="s">
        <v>295</v>
      </c>
    </row>
    <row r="19" spans="2:7" s="66" customFormat="1" ht="28.5" customHeight="1" x14ac:dyDescent="0.3">
      <c r="B19" s="182" t="s">
        <v>52</v>
      </c>
      <c r="C19" s="38" t="s">
        <v>53</v>
      </c>
      <c r="D19" s="155" t="s">
        <v>487</v>
      </c>
      <c r="E19" s="38" t="s">
        <v>105</v>
      </c>
      <c r="F19" s="5" t="s">
        <v>324</v>
      </c>
    </row>
    <row r="20" spans="2:7" s="66" customFormat="1" ht="28.5" customHeight="1" x14ac:dyDescent="0.3">
      <c r="B20" s="195"/>
      <c r="C20" s="157" t="s">
        <v>54</v>
      </c>
      <c r="D20" s="155" t="s">
        <v>487</v>
      </c>
      <c r="E20" s="157" t="s">
        <v>33</v>
      </c>
      <c r="F20" s="158" t="s">
        <v>288</v>
      </c>
    </row>
    <row r="21" spans="2:7" s="66" customFormat="1" ht="28.5" customHeight="1" x14ac:dyDescent="0.3">
      <c r="B21" s="93"/>
      <c r="C21" s="157" t="s">
        <v>55</v>
      </c>
      <c r="D21" s="155" t="s">
        <v>487</v>
      </c>
      <c r="E21" s="157" t="s">
        <v>35</v>
      </c>
      <c r="F21" s="158" t="s">
        <v>289</v>
      </c>
    </row>
    <row r="22" spans="2:7" s="66" customFormat="1" ht="28.5" customHeight="1" x14ac:dyDescent="0.3">
      <c r="B22" s="93"/>
      <c r="C22" s="157" t="s">
        <v>56</v>
      </c>
      <c r="D22" s="155" t="s">
        <v>487</v>
      </c>
      <c r="E22" s="157" t="s">
        <v>37</v>
      </c>
      <c r="F22" s="158" t="s">
        <v>290</v>
      </c>
    </row>
    <row r="23" spans="2:7" s="66" customFormat="1" ht="28.5" customHeight="1" x14ac:dyDescent="0.3">
      <c r="B23" s="93"/>
      <c r="C23" s="157" t="s">
        <v>57</v>
      </c>
      <c r="D23" s="155" t="s">
        <v>487</v>
      </c>
      <c r="E23" s="157" t="s">
        <v>39</v>
      </c>
      <c r="F23" s="158" t="s">
        <v>291</v>
      </c>
    </row>
    <row r="24" spans="2:7" s="66" customFormat="1" ht="28.5" customHeight="1" x14ac:dyDescent="0.3">
      <c r="B24" s="93"/>
      <c r="C24" s="157" t="s">
        <v>279</v>
      </c>
      <c r="D24" s="155" t="s">
        <v>487</v>
      </c>
      <c r="E24" s="157" t="s">
        <v>41</v>
      </c>
      <c r="F24" s="158" t="s">
        <v>292</v>
      </c>
    </row>
    <row r="25" spans="2:7" s="66" customFormat="1" ht="28.5" customHeight="1" x14ac:dyDescent="0.3">
      <c r="B25" s="12"/>
      <c r="C25" s="38" t="s">
        <v>175</v>
      </c>
      <c r="D25" s="155" t="s">
        <v>487</v>
      </c>
      <c r="E25" s="38" t="s">
        <v>99</v>
      </c>
      <c r="F25" s="5" t="s">
        <v>325</v>
      </c>
    </row>
    <row r="26" spans="2:7" s="66" customFormat="1" ht="28.5" customHeight="1" x14ac:dyDescent="0.3">
      <c r="B26" s="12" t="s">
        <v>58</v>
      </c>
      <c r="C26" s="38" t="s">
        <v>59</v>
      </c>
      <c r="D26" s="155" t="s">
        <v>487</v>
      </c>
      <c r="E26" s="38" t="s">
        <v>106</v>
      </c>
      <c r="F26" s="5" t="s">
        <v>326</v>
      </c>
    </row>
    <row r="27" spans="2:7" s="66" customFormat="1" ht="28.5" customHeight="1" x14ac:dyDescent="0.3">
      <c r="B27" s="93"/>
      <c r="C27" s="38" t="s">
        <v>60</v>
      </c>
      <c r="D27" s="155" t="s">
        <v>487</v>
      </c>
      <c r="E27" s="38" t="s">
        <v>107</v>
      </c>
      <c r="F27" s="5" t="s">
        <v>327</v>
      </c>
    </row>
    <row r="28" spans="2:7" s="66" customFormat="1" ht="28.5" customHeight="1" x14ac:dyDescent="0.3">
      <c r="B28" s="93"/>
      <c r="C28" s="38" t="s">
        <v>61</v>
      </c>
      <c r="D28" s="155" t="s">
        <v>487</v>
      </c>
      <c r="E28" s="38" t="s">
        <v>108</v>
      </c>
      <c r="F28" s="5" t="s">
        <v>328</v>
      </c>
    </row>
    <row r="29" spans="2:7" s="66" customFormat="1" ht="28.5" customHeight="1" x14ac:dyDescent="0.3">
      <c r="B29" s="93"/>
      <c r="C29" s="38" t="s">
        <v>62</v>
      </c>
      <c r="D29" s="155" t="s">
        <v>487</v>
      </c>
      <c r="E29" s="38" t="s">
        <v>109</v>
      </c>
      <c r="F29" s="5" t="s">
        <v>329</v>
      </c>
    </row>
    <row r="30" spans="2:7" s="66" customFormat="1" ht="28.5" customHeight="1" x14ac:dyDescent="0.3">
      <c r="B30" s="93"/>
      <c r="C30" s="157" t="s">
        <v>63</v>
      </c>
      <c r="D30" s="155" t="s">
        <v>487</v>
      </c>
      <c r="E30" s="157" t="s">
        <v>49</v>
      </c>
      <c r="F30" s="158" t="s">
        <v>294</v>
      </c>
    </row>
    <row r="31" spans="2:7" s="66" customFormat="1" ht="28.5" customHeight="1" x14ac:dyDescent="0.3">
      <c r="B31" s="156"/>
      <c r="C31" s="157" t="s">
        <v>121</v>
      </c>
      <c r="D31" s="155" t="s">
        <v>487</v>
      </c>
      <c r="E31" s="157" t="s">
        <v>51</v>
      </c>
      <c r="F31" s="158" t="s">
        <v>295</v>
      </c>
    </row>
    <row r="32" spans="2:7" s="66" customFormat="1" ht="28.5" customHeight="1" x14ac:dyDescent="0.3">
      <c r="B32" s="182" t="s">
        <v>64</v>
      </c>
      <c r="C32" s="157" t="s">
        <v>65</v>
      </c>
      <c r="D32" s="155" t="s">
        <v>487</v>
      </c>
      <c r="E32" s="157" t="s">
        <v>300</v>
      </c>
      <c r="F32" s="158" t="s">
        <v>296</v>
      </c>
      <c r="G32" s="159"/>
    </row>
    <row r="33" spans="2:7" s="66" customFormat="1" ht="28.5" customHeight="1" x14ac:dyDescent="0.3">
      <c r="B33" s="195"/>
      <c r="C33" s="157" t="s">
        <v>66</v>
      </c>
      <c r="D33" s="155" t="s">
        <v>487</v>
      </c>
      <c r="E33" s="157" t="s">
        <v>301</v>
      </c>
      <c r="F33" s="158" t="s">
        <v>297</v>
      </c>
      <c r="G33" s="159"/>
    </row>
    <row r="34" spans="2:7" s="66" customFormat="1" ht="28.5" customHeight="1" x14ac:dyDescent="0.3">
      <c r="B34" s="195"/>
      <c r="C34" s="157" t="s">
        <v>67</v>
      </c>
      <c r="D34" s="155" t="s">
        <v>487</v>
      </c>
      <c r="E34" s="157" t="s">
        <v>302</v>
      </c>
      <c r="F34" s="158" t="s">
        <v>298</v>
      </c>
      <c r="G34" s="159"/>
    </row>
    <row r="35" spans="2:7" s="66" customFormat="1" ht="28.5" customHeight="1" x14ac:dyDescent="0.3">
      <c r="B35" s="156"/>
      <c r="C35" s="157" t="s">
        <v>68</v>
      </c>
      <c r="D35" s="155" t="s">
        <v>487</v>
      </c>
      <c r="E35" s="157" t="s">
        <v>303</v>
      </c>
      <c r="F35" s="158" t="s">
        <v>299</v>
      </c>
      <c r="G35" s="159"/>
    </row>
    <row r="36" spans="2:7" s="66" customFormat="1" ht="28.5" customHeight="1" x14ac:dyDescent="0.3">
      <c r="B36" s="182" t="s">
        <v>305</v>
      </c>
      <c r="C36" s="157" t="s">
        <v>69</v>
      </c>
      <c r="D36" s="155" t="s">
        <v>487</v>
      </c>
      <c r="E36" s="157" t="s">
        <v>402</v>
      </c>
      <c r="F36" s="158" t="s">
        <v>403</v>
      </c>
      <c r="G36" s="159"/>
    </row>
    <row r="37" spans="2:7" s="66" customFormat="1" ht="28.5" customHeight="1" x14ac:dyDescent="0.3">
      <c r="B37" s="198"/>
      <c r="C37" s="157" t="s">
        <v>71</v>
      </c>
      <c r="D37" s="155" t="s">
        <v>487</v>
      </c>
      <c r="E37" s="157" t="s">
        <v>404</v>
      </c>
      <c r="F37" s="158" t="s">
        <v>405</v>
      </c>
      <c r="G37" s="159"/>
    </row>
    <row r="38" spans="2:7" s="66" customFormat="1" ht="101.25" customHeight="1" x14ac:dyDescent="0.3">
      <c r="B38" s="12" t="s">
        <v>150</v>
      </c>
      <c r="C38" s="38" t="s">
        <v>144</v>
      </c>
      <c r="D38" s="94">
        <v>2000</v>
      </c>
      <c r="E38" s="38" t="s">
        <v>375</v>
      </c>
      <c r="F38" s="14" t="s">
        <v>350</v>
      </c>
    </row>
    <row r="39" spans="2:7" s="66" customFormat="1" ht="101.25" customHeight="1" thickBot="1" x14ac:dyDescent="0.35">
      <c r="B39" s="160"/>
      <c r="C39" s="40" t="s">
        <v>145</v>
      </c>
      <c r="D39" s="161">
        <v>1500</v>
      </c>
      <c r="E39" s="40" t="s">
        <v>376</v>
      </c>
      <c r="F39" s="18" t="s">
        <v>351</v>
      </c>
    </row>
    <row r="40" spans="2:7" s="66" customFormat="1" ht="101.25" customHeight="1" x14ac:dyDescent="0.3">
      <c r="B40" s="12" t="s">
        <v>151</v>
      </c>
      <c r="C40" s="38" t="s">
        <v>136</v>
      </c>
      <c r="D40" s="94">
        <v>2000</v>
      </c>
      <c r="E40" s="38" t="s">
        <v>377</v>
      </c>
      <c r="F40" s="14" t="s">
        <v>394</v>
      </c>
    </row>
    <row r="41" spans="2:7" s="66" customFormat="1" ht="101.25" customHeight="1" thickBot="1" x14ac:dyDescent="0.35">
      <c r="B41" s="12"/>
      <c r="C41" s="38" t="s">
        <v>137</v>
      </c>
      <c r="D41" s="161">
        <v>1500</v>
      </c>
      <c r="E41" s="38" t="s">
        <v>378</v>
      </c>
      <c r="F41" s="14" t="s">
        <v>354</v>
      </c>
    </row>
    <row r="42" spans="2:7" s="66" customFormat="1" ht="101.25" customHeight="1" x14ac:dyDescent="0.3">
      <c r="B42" s="12"/>
      <c r="C42" s="38" t="s">
        <v>138</v>
      </c>
      <c r="D42" s="94">
        <v>2000</v>
      </c>
      <c r="E42" s="38" t="s">
        <v>407</v>
      </c>
      <c r="F42" s="14" t="s">
        <v>395</v>
      </c>
    </row>
    <row r="43" spans="2:7" s="66" customFormat="1" ht="101.25" customHeight="1" thickBot="1" x14ac:dyDescent="0.35">
      <c r="B43" s="93"/>
      <c r="C43" s="38" t="s">
        <v>139</v>
      </c>
      <c r="D43" s="161">
        <v>1500</v>
      </c>
      <c r="E43" s="38" t="s">
        <v>379</v>
      </c>
      <c r="F43" s="14" t="s">
        <v>355</v>
      </c>
    </row>
    <row r="44" spans="2:7" s="66" customFormat="1" ht="101.25" customHeight="1" x14ac:dyDescent="0.3">
      <c r="B44" s="93"/>
      <c r="C44" s="38" t="s">
        <v>140</v>
      </c>
      <c r="D44" s="94">
        <v>1500</v>
      </c>
      <c r="E44" s="38" t="s">
        <v>380</v>
      </c>
      <c r="F44" s="14" t="s">
        <v>396</v>
      </c>
    </row>
    <row r="45" spans="2:7" s="66" customFormat="1" ht="101.25" customHeight="1" thickBot="1" x14ac:dyDescent="0.35">
      <c r="B45" s="93"/>
      <c r="C45" s="38" t="s">
        <v>141</v>
      </c>
      <c r="D45" s="161">
        <v>1100</v>
      </c>
      <c r="E45" s="38" t="s">
        <v>381</v>
      </c>
      <c r="F45" s="14" t="s">
        <v>356</v>
      </c>
    </row>
    <row r="46" spans="2:7" s="66" customFormat="1" ht="14.25" customHeight="1" x14ac:dyDescent="0.3">
      <c r="B46" s="93"/>
      <c r="C46" s="157" t="s">
        <v>11</v>
      </c>
      <c r="D46" s="162">
        <v>6</v>
      </c>
      <c r="E46" s="157" t="s">
        <v>347</v>
      </c>
      <c r="F46" s="158" t="s">
        <v>359</v>
      </c>
    </row>
    <row r="47" spans="2:7" s="66" customFormat="1" ht="18.75" customHeight="1" x14ac:dyDescent="0.3">
      <c r="B47" s="93"/>
      <c r="C47" s="157" t="s">
        <v>12</v>
      </c>
      <c r="D47" s="162">
        <v>6</v>
      </c>
      <c r="E47" s="157" t="s">
        <v>348</v>
      </c>
      <c r="F47" s="158" t="s">
        <v>360</v>
      </c>
    </row>
    <row r="48" spans="2:7" s="66" customFormat="1" ht="18.75" customHeight="1" x14ac:dyDescent="0.3">
      <c r="B48" s="93"/>
      <c r="C48" s="163" t="s">
        <v>152</v>
      </c>
      <c r="D48" s="164">
        <v>125</v>
      </c>
      <c r="E48" s="163" t="s">
        <v>153</v>
      </c>
      <c r="F48" s="165" t="s">
        <v>153</v>
      </c>
    </row>
    <row r="49" spans="2:6" s="66" customFormat="1" ht="55.5" customHeight="1" x14ac:dyDescent="0.3">
      <c r="B49" s="189" t="s">
        <v>414</v>
      </c>
      <c r="C49" s="38" t="s">
        <v>408</v>
      </c>
      <c r="D49" s="94">
        <v>2500</v>
      </c>
      <c r="E49" s="38" t="s">
        <v>410</v>
      </c>
      <c r="F49" s="14" t="s">
        <v>412</v>
      </c>
    </row>
    <row r="50" spans="2:6" s="66" customFormat="1" ht="55.5" customHeight="1" thickBot="1" x14ac:dyDescent="0.35">
      <c r="B50" s="190"/>
      <c r="C50" s="38" t="s">
        <v>409</v>
      </c>
      <c r="D50" s="161">
        <v>1900</v>
      </c>
      <c r="E50" s="38" t="s">
        <v>411</v>
      </c>
      <c r="F50" s="14" t="s">
        <v>413</v>
      </c>
    </row>
    <row r="51" spans="2:6" s="66" customFormat="1" ht="18.75" customHeight="1" x14ac:dyDescent="0.3">
      <c r="B51" s="166"/>
      <c r="C51" s="167"/>
      <c r="D51" s="167"/>
      <c r="E51" s="167"/>
    </row>
    <row r="52" spans="2:6" s="66" customFormat="1" ht="121.5" customHeight="1" x14ac:dyDescent="0.3">
      <c r="B52" s="9" t="s">
        <v>464</v>
      </c>
      <c r="C52" s="171" t="s">
        <v>158</v>
      </c>
      <c r="D52" s="168">
        <v>3500</v>
      </c>
      <c r="E52" s="38" t="s">
        <v>508</v>
      </c>
      <c r="F52" s="14" t="s">
        <v>509</v>
      </c>
    </row>
    <row r="53" spans="2:6" s="66" customFormat="1" ht="121.5" customHeight="1" x14ac:dyDescent="0.3">
      <c r="B53" s="12"/>
      <c r="C53" s="171" t="s">
        <v>159</v>
      </c>
      <c r="D53" s="168">
        <v>3300</v>
      </c>
      <c r="E53" s="38" t="s">
        <v>510</v>
      </c>
      <c r="F53" s="14" t="s">
        <v>511</v>
      </c>
    </row>
    <row r="54" spans="2:6" s="66" customFormat="1" ht="121.5" customHeight="1" thickBot="1" x14ac:dyDescent="0.35">
      <c r="B54" s="93"/>
      <c r="C54" s="172" t="s">
        <v>160</v>
      </c>
      <c r="D54" s="169">
        <v>3300</v>
      </c>
      <c r="E54" s="40" t="s">
        <v>513</v>
      </c>
      <c r="F54" s="18" t="s">
        <v>512</v>
      </c>
    </row>
    <row r="55" spans="2:6" s="66" customFormat="1" ht="18.75" customHeight="1" x14ac:dyDescent="0.3">
      <c r="B55" s="166"/>
      <c r="C55" s="167"/>
      <c r="D55" s="167"/>
      <c r="E55" s="167"/>
    </row>
    <row r="56" spans="2:6" s="66" customFormat="1" ht="20.25" customHeight="1" x14ac:dyDescent="0.3">
      <c r="B56" s="166"/>
      <c r="C56" s="167"/>
      <c r="D56" s="167"/>
      <c r="E56" s="167"/>
      <c r="F56" s="170"/>
    </row>
    <row r="57" spans="2:6" s="66" customFormat="1" ht="119.25" customHeight="1" x14ac:dyDescent="0.3">
      <c r="B57" s="9" t="s">
        <v>437</v>
      </c>
      <c r="C57" s="171" t="s">
        <v>438</v>
      </c>
      <c r="D57" s="168">
        <v>3500</v>
      </c>
      <c r="E57" s="38" t="s">
        <v>514</v>
      </c>
      <c r="F57" s="14" t="s">
        <v>518</v>
      </c>
    </row>
    <row r="58" spans="2:6" s="66" customFormat="1" ht="119.25" customHeight="1" x14ac:dyDescent="0.3">
      <c r="B58" s="12"/>
      <c r="C58" s="171" t="s">
        <v>439</v>
      </c>
      <c r="D58" s="168">
        <f>3300</f>
        <v>3300</v>
      </c>
      <c r="E58" s="38" t="s">
        <v>514</v>
      </c>
      <c r="F58" s="14" t="s">
        <v>517</v>
      </c>
    </row>
    <row r="59" spans="2:6" s="66" customFormat="1" ht="28.5" customHeight="1" x14ac:dyDescent="0.3">
      <c r="B59" s="9"/>
      <c r="C59" s="38" t="s">
        <v>537</v>
      </c>
      <c r="D59" s="155">
        <v>3460.38</v>
      </c>
      <c r="E59" s="38" t="s">
        <v>539</v>
      </c>
      <c r="F59" s="5" t="s">
        <v>542</v>
      </c>
    </row>
    <row r="60" spans="2:6" s="66" customFormat="1" ht="28.5" customHeight="1" x14ac:dyDescent="0.3">
      <c r="B60" s="93"/>
      <c r="C60" s="38" t="s">
        <v>538</v>
      </c>
      <c r="D60" s="155">
        <v>2539.12</v>
      </c>
      <c r="E60" s="38" t="s">
        <v>540</v>
      </c>
      <c r="F60" s="5" t="s">
        <v>541</v>
      </c>
    </row>
    <row r="61" spans="2:6" s="66" customFormat="1" ht="119.25" customHeight="1" thickBot="1" x14ac:dyDescent="0.35">
      <c r="B61" s="93"/>
      <c r="C61" s="172" t="s">
        <v>440</v>
      </c>
      <c r="D61" s="169">
        <v>3000</v>
      </c>
      <c r="E61" s="38" t="s">
        <v>515</v>
      </c>
      <c r="F61" s="18" t="s">
        <v>516</v>
      </c>
    </row>
    <row r="62" spans="2:6" s="66" customFormat="1" ht="19.5" customHeight="1" x14ac:dyDescent="0.3">
      <c r="B62" s="166"/>
      <c r="C62" s="167"/>
      <c r="D62" s="167"/>
      <c r="E62" s="167"/>
      <c r="F62" s="170"/>
    </row>
    <row r="63" spans="2:6" s="66" customFormat="1" ht="19.5" customHeight="1" x14ac:dyDescent="0.3">
      <c r="B63" s="166"/>
      <c r="C63" s="167"/>
      <c r="D63" s="167"/>
      <c r="E63" s="167"/>
      <c r="F63" s="170"/>
    </row>
    <row r="64" spans="2:6" s="66" customFormat="1" ht="19.5" customHeight="1" x14ac:dyDescent="0.3">
      <c r="B64" s="166"/>
      <c r="C64" s="167"/>
      <c r="D64" s="167"/>
      <c r="E64" s="167"/>
      <c r="F64" s="170"/>
    </row>
    <row r="65" spans="2:6" s="66" customFormat="1" ht="19.5" customHeight="1" x14ac:dyDescent="0.3">
      <c r="B65" s="182" t="s">
        <v>441</v>
      </c>
      <c r="C65" s="157" t="s">
        <v>528</v>
      </c>
      <c r="D65" s="173">
        <v>20</v>
      </c>
      <c r="E65" s="158" t="s">
        <v>535</v>
      </c>
      <c r="F65" s="158" t="s">
        <v>533</v>
      </c>
    </row>
    <row r="66" spans="2:6" s="66" customFormat="1" ht="19.5" customHeight="1" x14ac:dyDescent="0.3">
      <c r="B66" s="183"/>
      <c r="C66" s="157" t="s">
        <v>529</v>
      </c>
      <c r="D66" s="173">
        <v>125</v>
      </c>
      <c r="E66" s="158" t="s">
        <v>534</v>
      </c>
      <c r="F66" s="158" t="s">
        <v>531</v>
      </c>
    </row>
    <row r="67" spans="2:6" s="66" customFormat="1" ht="19.5" customHeight="1" x14ac:dyDescent="0.3">
      <c r="B67" s="183"/>
      <c r="C67" s="157" t="s">
        <v>530</v>
      </c>
      <c r="D67" s="173">
        <v>99</v>
      </c>
      <c r="E67" s="158" t="s">
        <v>532</v>
      </c>
      <c r="F67" s="158" t="s">
        <v>536</v>
      </c>
    </row>
    <row r="68" spans="2:6" s="66" customFormat="1" ht="19.5" customHeight="1" x14ac:dyDescent="0.3">
      <c r="B68" s="183"/>
      <c r="C68" s="157" t="s">
        <v>42</v>
      </c>
      <c r="D68" s="173">
        <v>8</v>
      </c>
      <c r="E68" s="157" t="s">
        <v>442</v>
      </c>
      <c r="F68" s="158" t="s">
        <v>443</v>
      </c>
    </row>
    <row r="69" spans="2:6" s="66" customFormat="1" ht="19.5" customHeight="1" x14ac:dyDescent="0.3">
      <c r="B69" s="183"/>
      <c r="C69" s="157" t="s">
        <v>456</v>
      </c>
      <c r="D69" s="173">
        <v>150</v>
      </c>
      <c r="E69" s="157" t="s">
        <v>457</v>
      </c>
      <c r="F69" s="158" t="s">
        <v>458</v>
      </c>
    </row>
    <row r="70" spans="2:6" s="66" customFormat="1" ht="19.5" customHeight="1" x14ac:dyDescent="0.3">
      <c r="B70" s="183"/>
      <c r="C70" s="171" t="s">
        <v>481</v>
      </c>
      <c r="D70" s="168">
        <v>150</v>
      </c>
      <c r="E70" s="150" t="s">
        <v>482</v>
      </c>
      <c r="F70" s="150" t="s">
        <v>483</v>
      </c>
    </row>
    <row r="71" spans="2:6" s="66" customFormat="1" ht="19.5" customHeight="1" x14ac:dyDescent="0.3">
      <c r="B71" s="184"/>
      <c r="C71" s="171" t="s">
        <v>444</v>
      </c>
      <c r="D71" s="168">
        <v>145</v>
      </c>
      <c r="E71" s="150" t="s">
        <v>445</v>
      </c>
      <c r="F71" s="150" t="s">
        <v>445</v>
      </c>
    </row>
    <row r="72" spans="2:6" s="66" customFormat="1" ht="19.5" customHeight="1" x14ac:dyDescent="0.3">
      <c r="B72" s="185"/>
      <c r="C72" s="171" t="s">
        <v>446</v>
      </c>
      <c r="D72" s="168">
        <v>175</v>
      </c>
      <c r="E72" s="38" t="s">
        <v>447</v>
      </c>
      <c r="F72" s="38" t="s">
        <v>447</v>
      </c>
    </row>
    <row r="73" spans="2:6" s="66" customFormat="1" ht="18.75" customHeight="1" x14ac:dyDescent="0.3">
      <c r="B73" s="166"/>
      <c r="C73" s="167"/>
      <c r="D73" s="167"/>
      <c r="E73" s="167"/>
    </row>
    <row r="75" spans="2:6" ht="115.2" x14ac:dyDescent="0.3">
      <c r="B75" s="196" t="s">
        <v>507</v>
      </c>
      <c r="C75" s="178" t="s">
        <v>525</v>
      </c>
      <c r="D75" s="179">
        <v>3263</v>
      </c>
      <c r="E75" s="181" t="s">
        <v>450</v>
      </c>
      <c r="F75" s="180" t="s">
        <v>526</v>
      </c>
    </row>
    <row r="76" spans="2:6" ht="86.4" x14ac:dyDescent="0.3">
      <c r="B76" s="197"/>
      <c r="C76" s="178" t="s">
        <v>525</v>
      </c>
      <c r="D76" s="179">
        <v>2403</v>
      </c>
      <c r="E76" s="181" t="s">
        <v>506</v>
      </c>
      <c r="F76" s="180" t="s">
        <v>527</v>
      </c>
    </row>
    <row r="77" spans="2:6" ht="28.8" x14ac:dyDescent="0.3">
      <c r="C77" s="178" t="s">
        <v>546</v>
      </c>
      <c r="D77" s="179">
        <v>2458</v>
      </c>
      <c r="E77" s="181" t="s">
        <v>548</v>
      </c>
      <c r="F77" s="180" t="s">
        <v>549</v>
      </c>
    </row>
    <row r="78" spans="2:6" ht="28.8" x14ac:dyDescent="0.3">
      <c r="C78" s="178" t="s">
        <v>545</v>
      </c>
      <c r="D78" s="179">
        <v>1753</v>
      </c>
      <c r="E78" s="181" t="s">
        <v>547</v>
      </c>
      <c r="F78" s="180" t="s">
        <v>549</v>
      </c>
    </row>
  </sheetData>
  <mergeCells count="6">
    <mergeCell ref="B75:B76"/>
    <mergeCell ref="B65:B72"/>
    <mergeCell ref="B19:B20"/>
    <mergeCell ref="B32:B34"/>
    <mergeCell ref="B36:B37"/>
    <mergeCell ref="B49:B50"/>
  </mergeCells>
  <pageMargins left="0.7" right="0.7" top="0.75" bottom="0.7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Master Part # and Description</vt:lpstr>
      <vt:lpstr>Sheet3</vt:lpstr>
      <vt:lpstr>Part Num for Berry Letter</vt:lpstr>
      <vt:lpstr>notes - product descriptions</vt:lpstr>
      <vt:lpstr>7-7-17 NRSW Quote</vt:lpstr>
      <vt:lpstr>Navy Bid 1-18-18</vt:lpstr>
      <vt:lpstr>FIRES 5-8-18</vt:lpstr>
      <vt:lpstr>Ricochet Custom Pricing 2019</vt:lpstr>
      <vt:lpstr>'Master Part # and Description'!Print_Titles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Askey</dc:creator>
  <cp:lastModifiedBy>Laura Miller</cp:lastModifiedBy>
  <cp:lastPrinted>2018-07-16T16:57:27Z</cp:lastPrinted>
  <dcterms:created xsi:type="dcterms:W3CDTF">2017-05-17T18:24:37Z</dcterms:created>
  <dcterms:modified xsi:type="dcterms:W3CDTF">2025-09-09T16:32:14Z</dcterms:modified>
</cp:coreProperties>
</file>